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emlocal\Desktop\SA de Tª a Práctica\"/>
    </mc:Choice>
  </mc:AlternateContent>
  <xr:revisionPtr revIDLastSave="0" documentId="13_ncr:1_{4D489D25-366B-42E1-BB58-EE45C6859813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tilla" sheetId="1" r:id="rId1"/>
    <sheet name="CSO 5º EP" sheetId="2" r:id="rId2"/>
    <sheet name="CSO 5º EP-1ºT" sheetId="3" r:id="rId3"/>
    <sheet name="Calificación criterio" sheetId="4" r:id="rId4"/>
    <sheet name="Cuaderno notas alumno" sheetId="6" r:id="rId5"/>
    <sheet name="Comparación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" i="3" l="1"/>
  <c r="O62" i="3"/>
  <c r="N62" i="3"/>
  <c r="O61" i="3"/>
  <c r="N61" i="3"/>
  <c r="O60" i="3"/>
  <c r="N60" i="3"/>
  <c r="Y44" i="3"/>
  <c r="Y36" i="3"/>
  <c r="Y30" i="3"/>
  <c r="Y24" i="3"/>
  <c r="Y26" i="3"/>
  <c r="Y4" i="3"/>
  <c r="T44" i="3"/>
  <c r="U44" i="3"/>
  <c r="V44" i="3"/>
  <c r="W44" i="3"/>
  <c r="X44" i="3"/>
  <c r="T36" i="3"/>
  <c r="U36" i="3"/>
  <c r="V36" i="3"/>
  <c r="W36" i="3"/>
  <c r="X36" i="3"/>
  <c r="T30" i="3"/>
  <c r="U30" i="3"/>
  <c r="V30" i="3"/>
  <c r="W30" i="3"/>
  <c r="X30" i="3"/>
  <c r="U24" i="3"/>
  <c r="V24" i="3"/>
  <c r="W24" i="3"/>
  <c r="X24" i="3"/>
  <c r="U4" i="3"/>
  <c r="V4" i="3"/>
  <c r="W4" i="3"/>
  <c r="X4" i="3"/>
  <c r="T26" i="3"/>
  <c r="U26" i="3"/>
  <c r="V26" i="3"/>
  <c r="W26" i="3"/>
  <c r="X26" i="3"/>
  <c r="T24" i="3"/>
  <c r="T4" i="3"/>
  <c r="S44" i="3"/>
  <c r="S36" i="3"/>
  <c r="S30" i="3"/>
  <c r="S26" i="3"/>
  <c r="S24" i="3"/>
  <c r="S4" i="3"/>
  <c r="O39" i="4" l="1"/>
  <c r="N36" i="3" s="1"/>
  <c r="O33" i="4"/>
  <c r="N30" i="3" s="1"/>
  <c r="O7" i="4"/>
  <c r="N4" i="3" s="1"/>
  <c r="O4" i="2" s="1"/>
  <c r="O47" i="4"/>
  <c r="N44" i="3" s="1"/>
  <c r="O29" i="4"/>
  <c r="N26" i="3" s="1"/>
  <c r="O27" i="4"/>
  <c r="N24" i="3" s="1"/>
  <c r="P16" i="5"/>
  <c r="N16" i="5"/>
  <c r="H16" i="5"/>
  <c r="Q16" i="5" s="1"/>
  <c r="M16" i="5"/>
  <c r="G16" i="5"/>
  <c r="O52" i="3"/>
  <c r="P44" i="3" s="1"/>
  <c r="J51" i="3"/>
  <c r="I51" i="3"/>
  <c r="H51" i="3"/>
  <c r="K50" i="3"/>
  <c r="N50" i="3" s="1"/>
  <c r="Q50" i="3" s="1"/>
  <c r="J50" i="3"/>
  <c r="I50" i="3"/>
  <c r="H50" i="3"/>
  <c r="G50" i="3"/>
  <c r="I49" i="3"/>
  <c r="H49" i="3"/>
  <c r="Q48" i="3"/>
  <c r="K48" i="3"/>
  <c r="I48" i="3"/>
  <c r="H48" i="3"/>
  <c r="G48" i="3"/>
  <c r="J47" i="3"/>
  <c r="I47" i="3"/>
  <c r="H47" i="3"/>
  <c r="K46" i="3"/>
  <c r="N46" i="3" s="1"/>
  <c r="Q46" i="3" s="1"/>
  <c r="J46" i="3"/>
  <c r="I46" i="3"/>
  <c r="H46" i="3"/>
  <c r="G46" i="3"/>
  <c r="J45" i="3"/>
  <c r="I45" i="3"/>
  <c r="H45" i="3"/>
  <c r="K44" i="3"/>
  <c r="J44" i="3"/>
  <c r="I44" i="3"/>
  <c r="H44" i="3"/>
  <c r="G44" i="3"/>
  <c r="J43" i="3"/>
  <c r="I43" i="3"/>
  <c r="H43" i="3"/>
  <c r="K42" i="3"/>
  <c r="N42" i="3" s="1"/>
  <c r="Q42" i="3" s="1"/>
  <c r="J42" i="3"/>
  <c r="I42" i="3"/>
  <c r="H42" i="3"/>
  <c r="G42" i="3"/>
  <c r="J41" i="3"/>
  <c r="I41" i="3"/>
  <c r="H41" i="3"/>
  <c r="Q40" i="3"/>
  <c r="J40" i="3"/>
  <c r="I40" i="3"/>
  <c r="H40" i="3"/>
  <c r="K40" i="3" s="1"/>
  <c r="G40" i="3"/>
  <c r="J39" i="3"/>
  <c r="I39" i="3"/>
  <c r="H39" i="3"/>
  <c r="Q38" i="3"/>
  <c r="J38" i="3"/>
  <c r="I38" i="3"/>
  <c r="H38" i="3"/>
  <c r="K38" i="3" s="1"/>
  <c r="G38" i="3"/>
  <c r="J37" i="3"/>
  <c r="I37" i="3"/>
  <c r="H37" i="3"/>
  <c r="J36" i="3"/>
  <c r="I36" i="3"/>
  <c r="H36" i="3"/>
  <c r="K36" i="3" s="1"/>
  <c r="G36" i="3"/>
  <c r="J35" i="3"/>
  <c r="I35" i="3"/>
  <c r="H35" i="3"/>
  <c r="Q34" i="3"/>
  <c r="J34" i="3"/>
  <c r="I34" i="3"/>
  <c r="H34" i="3"/>
  <c r="K34" i="3" s="1"/>
  <c r="G34" i="3"/>
  <c r="J33" i="3"/>
  <c r="H33" i="3"/>
  <c r="J32" i="3"/>
  <c r="H32" i="3"/>
  <c r="J31" i="3"/>
  <c r="H31" i="3"/>
  <c r="K30" i="3"/>
  <c r="J30" i="3"/>
  <c r="I30" i="3"/>
  <c r="H30" i="3"/>
  <c r="G30" i="3"/>
  <c r="I29" i="3"/>
  <c r="H29" i="3"/>
  <c r="Q28" i="3"/>
  <c r="I28" i="3"/>
  <c r="H28" i="3"/>
  <c r="K28" i="3" s="1"/>
  <c r="G28" i="3"/>
  <c r="J27" i="3"/>
  <c r="I27" i="3"/>
  <c r="H27" i="3"/>
  <c r="J26" i="3"/>
  <c r="I26" i="3"/>
  <c r="H26" i="3"/>
  <c r="K26" i="3" s="1"/>
  <c r="G26" i="3"/>
  <c r="J25" i="3"/>
  <c r="I25" i="3"/>
  <c r="H25" i="3"/>
  <c r="J24" i="3"/>
  <c r="I24" i="3"/>
  <c r="H24" i="3"/>
  <c r="K24" i="3" s="1"/>
  <c r="G24" i="3"/>
  <c r="J23" i="3"/>
  <c r="H23" i="3"/>
  <c r="J22" i="3"/>
  <c r="H22" i="3"/>
  <c r="Q21" i="3"/>
  <c r="K21" i="3"/>
  <c r="J21" i="3"/>
  <c r="I21" i="3"/>
  <c r="H21" i="3"/>
  <c r="G21" i="3"/>
  <c r="J20" i="3"/>
  <c r="I20" i="3"/>
  <c r="H20" i="3"/>
  <c r="Q19" i="3"/>
  <c r="J19" i="3"/>
  <c r="I19" i="3"/>
  <c r="H19" i="3"/>
  <c r="K19" i="3" s="1"/>
  <c r="G19" i="3"/>
  <c r="J18" i="3"/>
  <c r="I18" i="3"/>
  <c r="H18" i="3"/>
  <c r="Q17" i="3"/>
  <c r="J17" i="3"/>
  <c r="I17" i="3"/>
  <c r="H17" i="3"/>
  <c r="K17" i="3" s="1"/>
  <c r="G17" i="3"/>
  <c r="J16" i="3"/>
  <c r="I16" i="3"/>
  <c r="H16" i="3"/>
  <c r="Q15" i="3"/>
  <c r="J15" i="3"/>
  <c r="I15" i="3"/>
  <c r="H15" i="3"/>
  <c r="K15" i="3" s="1"/>
  <c r="G15" i="3"/>
  <c r="J14" i="3"/>
  <c r="I14" i="3"/>
  <c r="H14" i="3"/>
  <c r="Q13" i="3"/>
  <c r="J13" i="3"/>
  <c r="I13" i="3"/>
  <c r="H13" i="3"/>
  <c r="K13" i="3" s="1"/>
  <c r="G13" i="3"/>
  <c r="J12" i="3"/>
  <c r="I12" i="3"/>
  <c r="H12" i="3"/>
  <c r="Q11" i="3"/>
  <c r="J11" i="3"/>
  <c r="I11" i="3"/>
  <c r="H11" i="3"/>
  <c r="K11" i="3" s="1"/>
  <c r="G11" i="3"/>
  <c r="J10" i="3"/>
  <c r="H10" i="3"/>
  <c r="J9" i="3"/>
  <c r="H9" i="3"/>
  <c r="Q8" i="3"/>
  <c r="K8" i="3"/>
  <c r="J8" i="3"/>
  <c r="I8" i="3"/>
  <c r="H8" i="3"/>
  <c r="G8" i="3"/>
  <c r="J7" i="3"/>
  <c r="I7" i="3"/>
  <c r="H7" i="3"/>
  <c r="Q6" i="3"/>
  <c r="J6" i="3"/>
  <c r="I6" i="3"/>
  <c r="H6" i="3"/>
  <c r="K6" i="3" s="1"/>
  <c r="G6" i="3"/>
  <c r="J5" i="3"/>
  <c r="I5" i="3"/>
  <c r="H5" i="3"/>
  <c r="K4" i="3"/>
  <c r="J4" i="3"/>
  <c r="I4" i="3"/>
  <c r="H4" i="3"/>
  <c r="G4" i="3"/>
  <c r="R46" i="2"/>
  <c r="R48" i="2"/>
  <c r="R38" i="2"/>
  <c r="R40" i="2"/>
  <c r="R34" i="2"/>
  <c r="R28" i="2"/>
  <c r="L48" i="2"/>
  <c r="J49" i="2"/>
  <c r="J48" i="2"/>
  <c r="I49" i="2"/>
  <c r="I48" i="2"/>
  <c r="H48" i="2"/>
  <c r="H36" i="2"/>
  <c r="H38" i="2"/>
  <c r="H40" i="2"/>
  <c r="H34" i="2"/>
  <c r="H30" i="2"/>
  <c r="H28" i="2"/>
  <c r="J41" i="2"/>
  <c r="J40" i="2"/>
  <c r="J39" i="2"/>
  <c r="J38" i="2"/>
  <c r="J37" i="2"/>
  <c r="J36" i="2"/>
  <c r="J35" i="2"/>
  <c r="J34" i="2"/>
  <c r="I41" i="2"/>
  <c r="K41" i="2"/>
  <c r="I40" i="2"/>
  <c r="L40" i="2" s="1"/>
  <c r="K40" i="2"/>
  <c r="I39" i="2"/>
  <c r="K39" i="2"/>
  <c r="I38" i="2"/>
  <c r="L38" i="2" s="1"/>
  <c r="K38" i="2"/>
  <c r="I37" i="2"/>
  <c r="K37" i="2"/>
  <c r="I36" i="2"/>
  <c r="L36" i="2" s="1"/>
  <c r="K36" i="2"/>
  <c r="I35" i="2"/>
  <c r="K35" i="2"/>
  <c r="I34" i="2"/>
  <c r="L34" i="2" s="1"/>
  <c r="K34" i="2"/>
  <c r="J29" i="2"/>
  <c r="J28" i="2"/>
  <c r="I29" i="2"/>
  <c r="I28" i="2"/>
  <c r="L28" i="2" s="1"/>
  <c r="P52" i="2"/>
  <c r="Q38" i="2" s="1"/>
  <c r="K51" i="2"/>
  <c r="J51" i="2"/>
  <c r="I51" i="2"/>
  <c r="L50" i="2"/>
  <c r="O50" i="2" s="1"/>
  <c r="R50" i="2" s="1"/>
  <c r="K50" i="2"/>
  <c r="J50" i="2"/>
  <c r="I50" i="2"/>
  <c r="H50" i="2"/>
  <c r="K47" i="2"/>
  <c r="J47" i="2"/>
  <c r="I47" i="2"/>
  <c r="L46" i="2"/>
  <c r="O46" i="2" s="1"/>
  <c r="K46" i="2"/>
  <c r="J46" i="2"/>
  <c r="I46" i="2"/>
  <c r="H46" i="2"/>
  <c r="K45" i="2"/>
  <c r="J45" i="2"/>
  <c r="I45" i="2"/>
  <c r="L44" i="2"/>
  <c r="K44" i="2"/>
  <c r="J44" i="2"/>
  <c r="I44" i="2"/>
  <c r="H44" i="2"/>
  <c r="K43" i="2"/>
  <c r="J43" i="2"/>
  <c r="I43" i="2"/>
  <c r="L42" i="2"/>
  <c r="O42" i="2" s="1"/>
  <c r="R42" i="2" s="1"/>
  <c r="K42" i="2"/>
  <c r="J42" i="2"/>
  <c r="I42" i="2"/>
  <c r="H42" i="2"/>
  <c r="K33" i="2"/>
  <c r="I33" i="2"/>
  <c r="K32" i="2"/>
  <c r="I32" i="2"/>
  <c r="K31" i="2"/>
  <c r="I31" i="2"/>
  <c r="L30" i="2"/>
  <c r="K30" i="2"/>
  <c r="J30" i="2"/>
  <c r="I30" i="2"/>
  <c r="K27" i="2"/>
  <c r="J27" i="2"/>
  <c r="I27" i="2"/>
  <c r="K26" i="2"/>
  <c r="J26" i="2"/>
  <c r="I26" i="2"/>
  <c r="L26" i="2" s="1"/>
  <c r="H26" i="2"/>
  <c r="K25" i="2"/>
  <c r="J25" i="2"/>
  <c r="I25" i="2"/>
  <c r="K24" i="2"/>
  <c r="J24" i="2"/>
  <c r="I24" i="2"/>
  <c r="L24" i="2" s="1"/>
  <c r="H24" i="2"/>
  <c r="K23" i="2"/>
  <c r="I23" i="2"/>
  <c r="K22" i="2"/>
  <c r="I22" i="2"/>
  <c r="L21" i="2"/>
  <c r="K21" i="2"/>
  <c r="J21" i="2"/>
  <c r="I21" i="2"/>
  <c r="H21" i="2"/>
  <c r="K20" i="2"/>
  <c r="J20" i="2"/>
  <c r="I20" i="2"/>
  <c r="K19" i="2"/>
  <c r="J19" i="2"/>
  <c r="I19" i="2"/>
  <c r="L19" i="2" s="1"/>
  <c r="H19" i="2"/>
  <c r="K18" i="2"/>
  <c r="J18" i="2"/>
  <c r="I18" i="2"/>
  <c r="K17" i="2"/>
  <c r="J17" i="2"/>
  <c r="I17" i="2"/>
  <c r="L17" i="2" s="1"/>
  <c r="H17" i="2"/>
  <c r="K16" i="2"/>
  <c r="J16" i="2"/>
  <c r="I16" i="2"/>
  <c r="K15" i="2"/>
  <c r="J15" i="2"/>
  <c r="I15" i="2"/>
  <c r="L15" i="2" s="1"/>
  <c r="H15" i="2"/>
  <c r="K14" i="2"/>
  <c r="J14" i="2"/>
  <c r="I14" i="2"/>
  <c r="K13" i="2"/>
  <c r="J13" i="2"/>
  <c r="I13" i="2"/>
  <c r="L13" i="2" s="1"/>
  <c r="H13" i="2"/>
  <c r="K12" i="2"/>
  <c r="J12" i="2"/>
  <c r="I12" i="2"/>
  <c r="K11" i="2"/>
  <c r="J11" i="2"/>
  <c r="I11" i="2"/>
  <c r="L11" i="2" s="1"/>
  <c r="H11" i="2"/>
  <c r="K10" i="2"/>
  <c r="I10" i="2"/>
  <c r="K9" i="2"/>
  <c r="I9" i="2"/>
  <c r="L8" i="2"/>
  <c r="K8" i="2"/>
  <c r="J8" i="2"/>
  <c r="I8" i="2"/>
  <c r="H8" i="2"/>
  <c r="K7" i="2"/>
  <c r="J7" i="2"/>
  <c r="I7" i="2"/>
  <c r="K6" i="2"/>
  <c r="J6" i="2"/>
  <c r="I6" i="2"/>
  <c r="L6" i="2" s="1"/>
  <c r="H6" i="2"/>
  <c r="K5" i="2"/>
  <c r="J5" i="2"/>
  <c r="I5" i="2"/>
  <c r="L4" i="2"/>
  <c r="K4" i="2"/>
  <c r="J4" i="2"/>
  <c r="I4" i="2"/>
  <c r="H4" i="2"/>
  <c r="P52" i="1"/>
  <c r="Q48" i="1" s="1"/>
  <c r="H40" i="1"/>
  <c r="I42" i="1" s="1"/>
  <c r="H29" i="1"/>
  <c r="H22" i="1"/>
  <c r="H9" i="1"/>
  <c r="H5" i="1"/>
  <c r="H7" i="1"/>
  <c r="H12" i="1"/>
  <c r="H14" i="1"/>
  <c r="H16" i="1"/>
  <c r="H18" i="1"/>
  <c r="H20" i="1"/>
  <c r="H25" i="1"/>
  <c r="H27" i="1"/>
  <c r="H33" i="1"/>
  <c r="H38" i="1"/>
  <c r="H44" i="1"/>
  <c r="H50" i="1"/>
  <c r="I51" i="1" s="1"/>
  <c r="H48" i="1"/>
  <c r="I49" i="1" s="1"/>
  <c r="H46" i="1"/>
  <c r="J51" i="1"/>
  <c r="L50" i="1"/>
  <c r="J49" i="1"/>
  <c r="L48" i="1"/>
  <c r="O48" i="1" s="1"/>
  <c r="L5" i="1"/>
  <c r="O24" i="2" l="1"/>
  <c r="F5" i="6"/>
  <c r="O26" i="2"/>
  <c r="G5" i="6"/>
  <c r="J5" i="6"/>
  <c r="O44" i="2"/>
  <c r="H5" i="6"/>
  <c r="O30" i="2"/>
  <c r="I5" i="6"/>
  <c r="O36" i="2"/>
  <c r="E5" i="6"/>
  <c r="P26" i="3"/>
  <c r="P8" i="3"/>
  <c r="P50" i="3"/>
  <c r="P4" i="3"/>
  <c r="P6" i="3"/>
  <c r="P13" i="3"/>
  <c r="P15" i="3"/>
  <c r="P11" i="3"/>
  <c r="P28" i="3"/>
  <c r="P17" i="3"/>
  <c r="P19" i="3"/>
  <c r="Q6" i="2"/>
  <c r="Q19" i="2"/>
  <c r="Q50" i="2"/>
  <c r="Q28" i="2"/>
  <c r="Q11" i="2"/>
  <c r="Q21" i="2"/>
  <c r="Q44" i="2"/>
  <c r="Q13" i="2"/>
  <c r="Q24" i="2"/>
  <c r="Q42" i="2"/>
  <c r="Q4" i="2"/>
  <c r="Q15" i="2"/>
  <c r="Q34" i="2"/>
  <c r="Q36" i="2"/>
  <c r="Q8" i="2"/>
  <c r="Q17" i="2"/>
  <c r="Q26" i="2"/>
  <c r="Q48" i="2"/>
  <c r="Q40" i="2"/>
  <c r="Q30" i="2"/>
  <c r="Q46" i="2"/>
  <c r="O53" i="3"/>
  <c r="P24" i="3"/>
  <c r="P34" i="3"/>
  <c r="P36" i="3"/>
  <c r="P38" i="3"/>
  <c r="P42" i="3"/>
  <c r="P21" i="3"/>
  <c r="P30" i="3"/>
  <c r="P40" i="3"/>
  <c r="P46" i="3"/>
  <c r="P48" i="3"/>
  <c r="R4" i="3"/>
  <c r="K5" i="6" s="1"/>
  <c r="P53" i="2"/>
  <c r="I43" i="1"/>
  <c r="I48" i="1"/>
  <c r="J48" i="1" s="1"/>
  <c r="K48" i="1" s="1"/>
  <c r="I50" i="1"/>
  <c r="Q50" i="1"/>
  <c r="L40" i="1"/>
  <c r="L29" i="1"/>
  <c r="O29" i="1" s="1"/>
  <c r="L44" i="1"/>
  <c r="O44" i="1" s="1"/>
  <c r="L46" i="1"/>
  <c r="L9" i="1"/>
  <c r="L22" i="1"/>
  <c r="O22" i="1" s="1"/>
  <c r="L35" i="1"/>
  <c r="J47" i="1"/>
  <c r="J45" i="1"/>
  <c r="J39" i="1"/>
  <c r="J34" i="1"/>
  <c r="J28" i="1"/>
  <c r="J26" i="1"/>
  <c r="J21" i="1"/>
  <c r="J19" i="1"/>
  <c r="J17" i="1"/>
  <c r="J15" i="1"/>
  <c r="J13" i="1"/>
  <c r="J8" i="1"/>
  <c r="J6" i="1"/>
  <c r="I46" i="1"/>
  <c r="I45" i="1"/>
  <c r="I41" i="1"/>
  <c r="I38" i="1"/>
  <c r="H35" i="1"/>
  <c r="I37" i="1" s="1"/>
  <c r="I33" i="1"/>
  <c r="I29" i="1"/>
  <c r="I27" i="1"/>
  <c r="I25" i="1"/>
  <c r="I22" i="1"/>
  <c r="I21" i="1"/>
  <c r="I18" i="1"/>
  <c r="I16" i="1"/>
  <c r="I14" i="1"/>
  <c r="I13" i="1"/>
  <c r="I9" i="1"/>
  <c r="I7" i="1"/>
  <c r="I5" i="1"/>
  <c r="Q46" i="1"/>
  <c r="R53" i="2" l="1"/>
  <c r="R30" i="2" s="1"/>
  <c r="S4" i="2"/>
  <c r="Q53" i="3"/>
  <c r="Q44" i="3" s="1"/>
  <c r="P52" i="3"/>
  <c r="R11" i="2"/>
  <c r="R21" i="2"/>
  <c r="R17" i="2"/>
  <c r="R19" i="2"/>
  <c r="R13" i="2"/>
  <c r="R15" i="2"/>
  <c r="R8" i="2"/>
  <c r="R6" i="2"/>
  <c r="Q52" i="2"/>
  <c r="K49" i="1"/>
  <c r="J50" i="1"/>
  <c r="K51" i="1" s="1"/>
  <c r="O46" i="1"/>
  <c r="I24" i="1"/>
  <c r="I40" i="1"/>
  <c r="I32" i="1"/>
  <c r="I8" i="1"/>
  <c r="L7" i="1" s="1"/>
  <c r="I44" i="1"/>
  <c r="J44" i="1" s="1"/>
  <c r="K44" i="1" s="1"/>
  <c r="I36" i="1"/>
  <c r="I28" i="1"/>
  <c r="L27" i="1" s="1"/>
  <c r="I20" i="1"/>
  <c r="I12" i="1"/>
  <c r="I35" i="1"/>
  <c r="I19" i="1"/>
  <c r="L18" i="1" s="1"/>
  <c r="O18" i="1" s="1"/>
  <c r="I11" i="1"/>
  <c r="I34" i="1"/>
  <c r="J33" i="1" s="1"/>
  <c r="K33" i="1" s="1"/>
  <c r="I26" i="1"/>
  <c r="J25" i="1" s="1"/>
  <c r="K25" i="1" s="1"/>
  <c r="I10" i="1"/>
  <c r="I17" i="1"/>
  <c r="J16" i="1" s="1"/>
  <c r="I47" i="1"/>
  <c r="J46" i="1" s="1"/>
  <c r="I39" i="1"/>
  <c r="I31" i="1"/>
  <c r="I23" i="1"/>
  <c r="I15" i="1"/>
  <c r="J14" i="1" s="1"/>
  <c r="K14" i="1" s="1"/>
  <c r="I30" i="1"/>
  <c r="I6" i="1"/>
  <c r="J5" i="1" s="1"/>
  <c r="Q7" i="1"/>
  <c r="Q5" i="1"/>
  <c r="Q44" i="1"/>
  <c r="Q22" i="1"/>
  <c r="Q38" i="1"/>
  <c r="Q18" i="1"/>
  <c r="Q14" i="1"/>
  <c r="Q33" i="1"/>
  <c r="Q27" i="1"/>
  <c r="Q9" i="1"/>
  <c r="Q40" i="1"/>
  <c r="Q29" i="1"/>
  <c r="Q20" i="1"/>
  <c r="Q12" i="1"/>
  <c r="Q35" i="1"/>
  <c r="Q25" i="1"/>
  <c r="Q16" i="1"/>
  <c r="R4" i="2" l="1"/>
  <c r="R26" i="2"/>
  <c r="R44" i="2"/>
  <c r="R24" i="2"/>
  <c r="R36" i="2"/>
  <c r="Q26" i="3"/>
  <c r="Q30" i="3"/>
  <c r="Q36" i="3"/>
  <c r="Q24" i="3"/>
  <c r="Q4" i="3"/>
  <c r="Q52" i="1"/>
  <c r="K50" i="1"/>
  <c r="K5" i="1"/>
  <c r="K6" i="1"/>
  <c r="J22" i="1"/>
  <c r="K22" i="1" s="1"/>
  <c r="J40" i="1"/>
  <c r="K43" i="1" s="1"/>
  <c r="J18" i="1"/>
  <c r="K18" i="1" s="1"/>
  <c r="J7" i="1"/>
  <c r="L33" i="1"/>
  <c r="O33" i="1" s="1"/>
  <c r="K45" i="1"/>
  <c r="L38" i="1"/>
  <c r="O38" i="1" s="1"/>
  <c r="J38" i="1"/>
  <c r="K38" i="1" s="1"/>
  <c r="L16" i="1"/>
  <c r="J29" i="1"/>
  <c r="K29" i="1" s="1"/>
  <c r="J20" i="1"/>
  <c r="K21" i="1" s="1"/>
  <c r="L20" i="1"/>
  <c r="L14" i="1"/>
  <c r="O14" i="1" s="1"/>
  <c r="J9" i="1"/>
  <c r="K9" i="1" s="1"/>
  <c r="J12" i="1"/>
  <c r="L12" i="1"/>
  <c r="O12" i="1" s="1"/>
  <c r="K23" i="1"/>
  <c r="L25" i="1"/>
  <c r="O25" i="1" s="1"/>
  <c r="K46" i="1"/>
  <c r="K47" i="1"/>
  <c r="K16" i="1"/>
  <c r="K17" i="1"/>
  <c r="K34" i="1"/>
  <c r="K26" i="1"/>
  <c r="J27" i="1"/>
  <c r="K27" i="1" s="1"/>
  <c r="J35" i="1"/>
  <c r="K15" i="1"/>
  <c r="R52" i="2" l="1"/>
  <c r="Q52" i="3"/>
  <c r="K40" i="1"/>
  <c r="K42" i="1"/>
  <c r="S5" i="1"/>
  <c r="R53" i="1"/>
  <c r="P53" i="1"/>
  <c r="K24" i="1"/>
  <c r="K41" i="1"/>
  <c r="K19" i="1"/>
  <c r="K11" i="1"/>
  <c r="K10" i="1"/>
  <c r="K8" i="1"/>
  <c r="K7" i="1"/>
  <c r="K20" i="1"/>
  <c r="K31" i="1"/>
  <c r="K30" i="1"/>
  <c r="K32" i="1"/>
  <c r="K12" i="1"/>
  <c r="K13" i="1"/>
  <c r="K39" i="1"/>
  <c r="K35" i="1"/>
  <c r="K37" i="1"/>
  <c r="K36" i="1"/>
  <c r="K28" i="1"/>
  <c r="R38" i="1" l="1"/>
  <c r="R44" i="1"/>
  <c r="R29" i="1"/>
  <c r="R35" i="1"/>
  <c r="R25" i="1"/>
  <c r="R27" i="1"/>
  <c r="R20" i="1"/>
  <c r="R22" i="1"/>
  <c r="R48" i="1"/>
  <c r="R16" i="1"/>
  <c r="R12" i="1"/>
  <c r="R50" i="1"/>
  <c r="R46" i="1"/>
  <c r="R9" i="1"/>
  <c r="R40" i="1"/>
  <c r="R33" i="1"/>
  <c r="R18" i="1"/>
  <c r="R14" i="1"/>
  <c r="R5" i="1"/>
  <c r="R7" i="1"/>
  <c r="R52" i="1" l="1"/>
</calcChain>
</file>

<file path=xl/sharedStrings.xml><?xml version="1.0" encoding="utf-8"?>
<sst xmlns="http://schemas.openxmlformats.org/spreadsheetml/2006/main" count="557" uniqueCount="221">
  <si>
    <t>Indicadores de logro</t>
  </si>
  <si>
    <t>Cal. Ind. Logro</t>
  </si>
  <si>
    <t>Peso I. L.</t>
  </si>
  <si>
    <t>Suma I.L.</t>
  </si>
  <si>
    <t>% I.L.</t>
  </si>
  <si>
    <t>% I.L. Suma</t>
  </si>
  <si>
    <t>Ajustado I. L.</t>
  </si>
  <si>
    <t>Cal. Criterio</t>
  </si>
  <si>
    <t>Criterio Evaluación</t>
  </si>
  <si>
    <t>Cal. Crit.</t>
  </si>
  <si>
    <t>Peso</t>
  </si>
  <si>
    <t>Porcentaje</t>
  </si>
  <si>
    <t>Ajustado</t>
  </si>
  <si>
    <t>Cal. Área/Materia</t>
  </si>
  <si>
    <t>Área/Materia (XXXXXXXX)</t>
  </si>
  <si>
    <t>Comp. Esp. 1</t>
  </si>
  <si>
    <t>Criterio Evaluación 1.1</t>
  </si>
  <si>
    <t>1.1.1</t>
  </si>
  <si>
    <t>1.1.2</t>
  </si>
  <si>
    <t>Criterio Evaluación 1.2</t>
  </si>
  <si>
    <t>1.2.1</t>
  </si>
  <si>
    <t>1.2.2</t>
  </si>
  <si>
    <t>Criterio Evaluación 1.3</t>
  </si>
  <si>
    <t>1.3.1</t>
  </si>
  <si>
    <t>1.3.2</t>
  </si>
  <si>
    <t>1.3.3</t>
  </si>
  <si>
    <t>Comp. Esp. 2</t>
  </si>
  <si>
    <t>Criterio Evaluación 2.1</t>
  </si>
  <si>
    <t>2.1.1</t>
  </si>
  <si>
    <t>Criterio Evaluación 2.2</t>
  </si>
  <si>
    <t>2.2.1</t>
  </si>
  <si>
    <t>2.2.2</t>
  </si>
  <si>
    <t>Criterio Evaluación 2.3</t>
  </si>
  <si>
    <t>2.3.1</t>
  </si>
  <si>
    <t>2.3.2</t>
  </si>
  <si>
    <t>Criterio Evaluación 2.4</t>
  </si>
  <si>
    <t>2.4.1</t>
  </si>
  <si>
    <t>2.4.2</t>
  </si>
  <si>
    <t>Comp. Esp. 3</t>
  </si>
  <si>
    <t>Criterio Evaluación 3.1</t>
  </si>
  <si>
    <t>3.1.1</t>
  </si>
  <si>
    <t>3.1.2</t>
  </si>
  <si>
    <t>Criterio Evaluación 3.2</t>
  </si>
  <si>
    <t>3.2.1</t>
  </si>
  <si>
    <t>3.2.2</t>
  </si>
  <si>
    <t>3.2.3</t>
  </si>
  <si>
    <t>Criterio Evaluación 3.3</t>
  </si>
  <si>
    <t>3.3.1</t>
  </si>
  <si>
    <t>3.3.2</t>
  </si>
  <si>
    <t>Criterio Evaluación 3.4</t>
  </si>
  <si>
    <t>3.4.1</t>
  </si>
  <si>
    <t>3.4.2</t>
  </si>
  <si>
    <t>Criterio Evaluación 3.5</t>
  </si>
  <si>
    <t>3.5.1</t>
  </si>
  <si>
    <t>3.5.2</t>
  </si>
  <si>
    <t>3.5.3</t>
  </si>
  <si>
    <t>3.5.4</t>
  </si>
  <si>
    <t>Criterio Evaluación 3.6</t>
  </si>
  <si>
    <t>3.6.1</t>
  </si>
  <si>
    <t>3.6.2</t>
  </si>
  <si>
    <t>Criterio Evaluación 3.7</t>
  </si>
  <si>
    <t>3.7.1</t>
  </si>
  <si>
    <t>3.7.2</t>
  </si>
  <si>
    <t>3.7.3</t>
  </si>
  <si>
    <t>Comp. Esp. 4</t>
  </si>
  <si>
    <t>Criterio Evaluación 4.1</t>
  </si>
  <si>
    <t>4.1.1</t>
  </si>
  <si>
    <t>4.1.2</t>
  </si>
  <si>
    <t>Comp. Esp. 5</t>
  </si>
  <si>
    <t>Criterio Evaluación 5.1</t>
  </si>
  <si>
    <t>5.1.1</t>
  </si>
  <si>
    <t>5.1.2</t>
  </si>
  <si>
    <t>5.1.3</t>
  </si>
  <si>
    <t>5.1.4</t>
  </si>
  <si>
    <t>Comp. Esp. 6</t>
  </si>
  <si>
    <t>Criterio Evaluación 6.1</t>
  </si>
  <si>
    <t>6.1.1</t>
  </si>
  <si>
    <t>6.1.2</t>
  </si>
  <si>
    <t>Criterio Evaluación 6.2</t>
  </si>
  <si>
    <t>6.2.1</t>
  </si>
  <si>
    <t>6.2.2</t>
  </si>
  <si>
    <t>Comp. Esp. 7</t>
  </si>
  <si>
    <t>Criterio Evaluación 7.1</t>
  </si>
  <si>
    <t>7.1.1</t>
  </si>
  <si>
    <t>7.1.2</t>
  </si>
  <si>
    <t>Criterio Evaluación 7.2</t>
  </si>
  <si>
    <t>7.2.1</t>
  </si>
  <si>
    <t>7.2.2</t>
  </si>
  <si>
    <t>Todos crit</t>
  </si>
  <si>
    <t>Crit val</t>
  </si>
  <si>
    <t>1º ESO A</t>
  </si>
  <si>
    <t>Alumno:</t>
  </si>
  <si>
    <t>CSO 5º EP</t>
  </si>
  <si>
    <t>Comp. Esp. 1. Dispositivos, recursos, entornos digitales</t>
  </si>
  <si>
    <t>Comp. Esp. 2. Pensamiento científico</t>
  </si>
  <si>
    <t>Comp. Esp. 3. Medio social y cultural</t>
  </si>
  <si>
    <t>Comp. Esp. 4. Acción antrópica</t>
  </si>
  <si>
    <t>Comp. Esp. 5. Causa, simultaneidad, sucesión</t>
  </si>
  <si>
    <t>Comp. Esp. 6. Diversidad cultural</t>
  </si>
  <si>
    <t>Comp. Esp. 7. Participación entorno y vida social</t>
  </si>
  <si>
    <t>Cr. Ev. 1.1. Información sdades y territorios</t>
  </si>
  <si>
    <t>Cr. Ev. 1.2. Contenidos digitales sencillos</t>
  </si>
  <si>
    <t>Cr. Ev. 1.3. Uso cívico recursos digitales</t>
  </si>
  <si>
    <t>Cr. Ev. 2.1. Predicciones medio social y cultural</t>
  </si>
  <si>
    <t>Cr. Ev. 2.2. Investigaciones medio social y cultural</t>
  </si>
  <si>
    <t>Cr. Ev. 2.3. Análisis crítico eltos medio social y cultural</t>
  </si>
  <si>
    <t>Cr Ev 2.4. Comunicar resultados investigación</t>
  </si>
  <si>
    <t>Cr. Ev. 3.1. Indagar características medio social y cultural</t>
  </si>
  <si>
    <t>Cr. Ev. 3.2. Conexiones sencillas entre eletos medio social y cultural</t>
  </si>
  <si>
    <t>Cr. Ev. 3.3. Conservación y mejora patrimonio</t>
  </si>
  <si>
    <t>Cr. Ev. 4,2 Soluciones problemas ecosociales</t>
  </si>
  <si>
    <t>4.2.1</t>
  </si>
  <si>
    <t>4.2.2.</t>
  </si>
  <si>
    <t>Cr. Ev. 4.1. Sostenibilidad</t>
  </si>
  <si>
    <t>5.2.1</t>
  </si>
  <si>
    <t>5.2.2.</t>
  </si>
  <si>
    <t>5.3.2.</t>
  </si>
  <si>
    <t>5.3.1.</t>
  </si>
  <si>
    <t>5.4.1.</t>
  </si>
  <si>
    <t>5.4.2.</t>
  </si>
  <si>
    <t>5.5.1.</t>
  </si>
  <si>
    <t>5.5.2</t>
  </si>
  <si>
    <t>Cr. Ev. 5.1. Situar cronológicamente hechos</t>
  </si>
  <si>
    <t>Cr. Ev. 5. 2. Conocer persons, grupos y formas de vida Edad Media</t>
  </si>
  <si>
    <t>Cr. Ev. 5.3. Cultura medieval desde museos, monumentos, exposiciones,..</t>
  </si>
  <si>
    <t>Cr. Ev. 5.4. Elaborar producciones artísticas relacionadas Edad Media</t>
  </si>
  <si>
    <t>Cr. Ev. 5.5. Análisis pasado</t>
  </si>
  <si>
    <t>Cr. Ev. 6.1. Valorar diversidad, cohesión, respeto, conducta prosocial</t>
  </si>
  <si>
    <t>Cr Ev 6.2. Promover actitudes igualdad</t>
  </si>
  <si>
    <t>Cr. Ev. 7.1. Resolución pacífica conflictos</t>
  </si>
  <si>
    <t>7.3.1</t>
  </si>
  <si>
    <t>7.3.2</t>
  </si>
  <si>
    <t>Cr. Ev. 7.2. Funcionamiento órganos gobierno</t>
  </si>
  <si>
    <t>Cr. Ev. 7.3. Normas de convivencia y seguridad vial</t>
  </si>
  <si>
    <t>Criterio evaluación 4.2</t>
  </si>
  <si>
    <t>Criterio evaluación 5.2</t>
  </si>
  <si>
    <t>Criterio evaluación 5.3</t>
  </si>
  <si>
    <t>Criterio evaluación 5.4</t>
  </si>
  <si>
    <t>Criterio evaluación 5.5</t>
  </si>
  <si>
    <t>Criterio Evaluación 7.3</t>
  </si>
  <si>
    <t>Criterio evaluación 7.2</t>
  </si>
  <si>
    <t>Criterios de evaluación</t>
  </si>
  <si>
    <t>Contenidos de área</t>
  </si>
  <si>
    <t>Contenidos de carácter transversal</t>
  </si>
  <si>
    <t>Instrumento de evaluación</t>
  </si>
  <si>
    <t xml:space="preserve">Agente </t>
  </si>
  <si>
    <t>Situaciones de aprendizaje</t>
  </si>
  <si>
    <t>A</t>
  </si>
  <si>
    <t>C</t>
  </si>
  <si>
    <t>H</t>
  </si>
  <si>
    <t>SA 1</t>
  </si>
  <si>
    <t>SA 2</t>
  </si>
  <si>
    <t>SA 3</t>
  </si>
  <si>
    <t>.....</t>
  </si>
  <si>
    <t>X</t>
  </si>
  <si>
    <t>…</t>
  </si>
  <si>
    <t>Prueba escrita</t>
  </si>
  <si>
    <t>Porfolio</t>
  </si>
  <si>
    <t>Proyecto</t>
  </si>
  <si>
    <t>Portfolio</t>
  </si>
  <si>
    <t>Trabajo grupo</t>
  </si>
  <si>
    <t>….</t>
  </si>
  <si>
    <t>Exposición oral</t>
  </si>
  <si>
    <t>Carteles, grupo</t>
  </si>
  <si>
    <t>Rúbrica de actitud</t>
  </si>
  <si>
    <t>Calificación criterio</t>
  </si>
  <si>
    <t xml:space="preserve">Criterio de evaluación 1.1 </t>
  </si>
  <si>
    <t xml:space="preserve">Criterio de evaluación 1.2 </t>
  </si>
  <si>
    <t xml:space="preserve">Criterio de evaluación 2.1 </t>
  </si>
  <si>
    <t xml:space="preserve">Criterio de evaluación 2.2 </t>
  </si>
  <si>
    <t>…….</t>
  </si>
  <si>
    <t xml:space="preserve">Criterio de evaluación 6.2 </t>
  </si>
  <si>
    <t>Alumno 1</t>
  </si>
  <si>
    <t>Alumno 2</t>
  </si>
  <si>
    <t>Alumno 3</t>
  </si>
  <si>
    <t>Alumno 24</t>
  </si>
  <si>
    <t>Ex1</t>
  </si>
  <si>
    <t>Ex 2</t>
  </si>
  <si>
    <t>Ex 3</t>
  </si>
  <si>
    <t>Total</t>
  </si>
  <si>
    <t>Cuaderno</t>
  </si>
  <si>
    <t>Grupo</t>
  </si>
  <si>
    <t>Libro lectura</t>
  </si>
  <si>
    <t>Rubrica comportamiento</t>
  </si>
  <si>
    <t>Total exs</t>
  </si>
  <si>
    <t>Total actividades</t>
  </si>
  <si>
    <t>Ponderación</t>
  </si>
  <si>
    <t>5º A CSO</t>
  </si>
  <si>
    <t>CRIT EV 1.1</t>
  </si>
  <si>
    <t>CRIT EV 3.3</t>
  </si>
  <si>
    <t>CRIT EV 4.1</t>
  </si>
  <si>
    <t>CRIT EV 5.1</t>
  </si>
  <si>
    <t>CRIT EV 5.3</t>
  </si>
  <si>
    <t>CRIT. EV. 6.2</t>
  </si>
  <si>
    <t>CALIFICACIÓN</t>
  </si>
  <si>
    <t>ALUMNO 1</t>
  </si>
  <si>
    <t>ALUMNO 2</t>
  </si>
  <si>
    <t>ALUMNO 3</t>
  </si>
  <si>
    <t>ALUMNO 4</t>
  </si>
  <si>
    <t>ALUMNO 5</t>
  </si>
  <si>
    <t>ALUMNO 6</t>
  </si>
  <si>
    <t>ALUMNO 7</t>
  </si>
  <si>
    <t>1º T</t>
  </si>
  <si>
    <t>1º trimestre</t>
  </si>
  <si>
    <t>Alumno/a 1</t>
  </si>
  <si>
    <t>Alumno/a 2</t>
  </si>
  <si>
    <t>Alumno/a 3</t>
  </si>
  <si>
    <t>Alumno/a 4</t>
  </si>
  <si>
    <t>Alumno/a 5</t>
  </si>
  <si>
    <t>Alumno/a 6</t>
  </si>
  <si>
    <t>PRIMER TRIMESTRE</t>
  </si>
  <si>
    <t>CALIFICACIÓN TRIMESTRAL POR ALUMNO/GRUPO</t>
  </si>
  <si>
    <t>Alumno/a 7</t>
  </si>
  <si>
    <t>Notable</t>
  </si>
  <si>
    <t>Media</t>
  </si>
  <si>
    <t>Redondeo</t>
  </si>
  <si>
    <t>Calificación</t>
  </si>
  <si>
    <t>Bien</t>
  </si>
  <si>
    <t>Alumno/a 8</t>
  </si>
  <si>
    <t>Alumno/a 9</t>
  </si>
  <si>
    <t>PRIMER TRIMESTRE CSO 5º 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</si>
</sst>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7" borderId="3" xfId="0" applyFont="1" applyFill="1" applyBorder="1"/>
    <xf numFmtId="0" fontId="0" fillId="0" borderId="0" xfId="0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5" fillId="12" borderId="5" xfId="0" applyNumberFormat="1" applyFont="1" applyFill="1" applyBorder="1" applyAlignment="1">
      <alignment horizontal="center" vertical="center" wrapText="1"/>
    </xf>
    <xf numFmtId="164" fontId="5" fillId="12" borderId="7" xfId="0" applyNumberFormat="1" applyFont="1" applyFill="1" applyBorder="1" applyAlignment="1">
      <alignment horizontal="center" vertical="center" wrapText="1"/>
    </xf>
    <xf numFmtId="164" fontId="5" fillId="12" borderId="6" xfId="0" applyNumberFormat="1" applyFont="1" applyFill="1" applyBorder="1" applyAlignment="1">
      <alignment horizontal="center" vertical="center" wrapText="1"/>
    </xf>
    <xf numFmtId="164" fontId="5" fillId="12" borderId="9" xfId="0" applyNumberFormat="1" applyFont="1" applyFill="1" applyBorder="1" applyAlignment="1">
      <alignment horizontal="center" vertical="center" wrapText="1"/>
    </xf>
    <xf numFmtId="164" fontId="5" fillId="12" borderId="10" xfId="0" applyNumberFormat="1" applyFont="1" applyFill="1" applyBorder="1" applyAlignment="1">
      <alignment horizontal="center" vertical="center" wrapText="1"/>
    </xf>
    <xf numFmtId="10" fontId="5" fillId="12" borderId="20" xfId="0" applyNumberFormat="1" applyFont="1" applyFill="1" applyBorder="1" applyAlignment="1">
      <alignment horizontal="center" vertical="center" wrapText="1"/>
    </xf>
    <xf numFmtId="10" fontId="5" fillId="12" borderId="22" xfId="0" applyNumberFormat="1" applyFont="1" applyFill="1" applyBorder="1" applyAlignment="1">
      <alignment horizontal="center" vertical="center" wrapText="1"/>
    </xf>
    <xf numFmtId="10" fontId="5" fillId="12" borderId="21" xfId="0" applyNumberFormat="1" applyFont="1" applyFill="1" applyBorder="1" applyAlignment="1">
      <alignment horizontal="center" vertical="center" wrapText="1"/>
    </xf>
    <xf numFmtId="10" fontId="5" fillId="12" borderId="27" xfId="0" applyNumberFormat="1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12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11" borderId="39" xfId="0" applyFont="1" applyFill="1" applyBorder="1" applyAlignment="1">
      <alignment horizontal="center" vertical="center" wrapText="1"/>
    </xf>
    <xf numFmtId="0" fontId="5" fillId="11" borderId="40" xfId="0" applyFont="1" applyFill="1" applyBorder="1" applyAlignment="1">
      <alignment horizontal="center" vertical="center" wrapText="1"/>
    </xf>
    <xf numFmtId="0" fontId="5" fillId="11" borderId="41" xfId="0" applyFont="1" applyFill="1" applyBorder="1" applyAlignment="1">
      <alignment horizontal="center" vertical="center" wrapText="1"/>
    </xf>
    <xf numFmtId="0" fontId="5" fillId="11" borderId="42" xfId="0" applyFont="1" applyFill="1" applyBorder="1" applyAlignment="1">
      <alignment horizontal="center" vertical="center" wrapText="1"/>
    </xf>
    <xf numFmtId="0" fontId="5" fillId="11" borderId="43" xfId="0" applyFont="1" applyFill="1" applyBorder="1" applyAlignment="1">
      <alignment horizontal="center" vertical="center" wrapText="1"/>
    </xf>
    <xf numFmtId="165" fontId="5" fillId="10" borderId="44" xfId="0" applyNumberFormat="1" applyFont="1" applyFill="1" applyBorder="1" applyAlignment="1">
      <alignment horizontal="center" vertical="center" wrapText="1"/>
    </xf>
    <xf numFmtId="165" fontId="5" fillId="10" borderId="45" xfId="0" applyNumberFormat="1" applyFont="1" applyFill="1" applyBorder="1" applyAlignment="1">
      <alignment horizontal="center" vertical="center" wrapText="1"/>
    </xf>
    <xf numFmtId="165" fontId="5" fillId="10" borderId="46" xfId="0" applyNumberFormat="1" applyFont="1" applyFill="1" applyBorder="1" applyAlignment="1">
      <alignment horizontal="center" vertical="center" wrapText="1"/>
    </xf>
    <xf numFmtId="165" fontId="5" fillId="10" borderId="47" xfId="0" applyNumberFormat="1" applyFont="1" applyFill="1" applyBorder="1" applyAlignment="1">
      <alignment horizontal="center" vertical="center" wrapText="1"/>
    </xf>
    <xf numFmtId="165" fontId="5" fillId="10" borderId="48" xfId="0" applyNumberFormat="1" applyFont="1" applyFill="1" applyBorder="1" applyAlignment="1">
      <alignment horizontal="center" vertical="center" wrapText="1"/>
    </xf>
    <xf numFmtId="165" fontId="5" fillId="10" borderId="49" xfId="0" applyNumberFormat="1" applyFont="1" applyFill="1" applyBorder="1" applyAlignment="1">
      <alignment horizontal="center" vertical="center" wrapText="1"/>
    </xf>
    <xf numFmtId="0" fontId="1" fillId="9" borderId="51" xfId="0" applyFont="1" applyFill="1" applyBorder="1" applyAlignment="1">
      <alignment horizontal="center" vertical="center"/>
    </xf>
    <xf numFmtId="0" fontId="0" fillId="9" borderId="0" xfId="0" applyFill="1"/>
    <xf numFmtId="0" fontId="1" fillId="9" borderId="3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2" fontId="0" fillId="9" borderId="51" xfId="0" applyNumberForma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10" borderId="28" xfId="0" applyFont="1" applyFill="1" applyBorder="1" applyAlignment="1">
      <alignment horizontal="center" vertical="center" wrapText="1"/>
    </xf>
    <xf numFmtId="0" fontId="3" fillId="11" borderId="28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12" borderId="28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9" borderId="51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wrapText="1"/>
    </xf>
    <xf numFmtId="2" fontId="5" fillId="9" borderId="5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0" fontId="3" fillId="7" borderId="3" xfId="0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165" fontId="5" fillId="10" borderId="32" xfId="0" applyNumberFormat="1" applyFont="1" applyFill="1" applyBorder="1" applyAlignment="1">
      <alignment horizontal="center" vertical="center" wrapText="1"/>
    </xf>
    <xf numFmtId="165" fontId="5" fillId="10" borderId="31" xfId="0" applyNumberFormat="1" applyFont="1" applyFill="1" applyBorder="1" applyAlignment="1">
      <alignment horizontal="center" vertical="center" wrapText="1"/>
    </xf>
    <xf numFmtId="165" fontId="5" fillId="10" borderId="33" xfId="0" applyNumberFormat="1" applyFont="1" applyFill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5" fillId="11" borderId="24" xfId="0" applyFont="1" applyFill="1" applyBorder="1" applyAlignment="1">
      <alignment horizontal="center" vertical="center" wrapText="1"/>
    </xf>
    <xf numFmtId="164" fontId="5" fillId="12" borderId="18" xfId="0" applyNumberFormat="1" applyFont="1" applyFill="1" applyBorder="1" applyAlignment="1">
      <alignment horizontal="center" vertical="center" wrapText="1"/>
    </xf>
    <xf numFmtId="10" fontId="5" fillId="12" borderId="1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8" fillId="9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5" fillId="10" borderId="60" xfId="0" applyNumberFormat="1" applyFont="1" applyFill="1" applyBorder="1" applyAlignment="1">
      <alignment horizontal="center" vertical="center" wrapText="1"/>
    </xf>
    <xf numFmtId="165" fontId="5" fillId="10" borderId="61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12" fillId="0" borderId="3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11" borderId="66" xfId="0" applyFont="1" applyFill="1" applyBorder="1" applyAlignment="1">
      <alignment horizontal="center" vertical="center" wrapText="1"/>
    </xf>
    <xf numFmtId="0" fontId="7" fillId="11" borderId="67" xfId="0" applyFont="1" applyFill="1" applyBorder="1" applyAlignment="1">
      <alignment horizontal="center" vertical="center" wrapText="1"/>
    </xf>
    <xf numFmtId="0" fontId="12" fillId="11" borderId="67" xfId="0" applyFont="1" applyFill="1" applyBorder="1" applyAlignment="1">
      <alignment horizontal="center" vertical="center" wrapText="1"/>
    </xf>
    <xf numFmtId="0" fontId="7" fillId="6" borderId="67" xfId="0" applyFont="1" applyFill="1" applyBorder="1" applyAlignment="1">
      <alignment horizontal="center" vertical="center" wrapText="1"/>
    </xf>
    <xf numFmtId="0" fontId="12" fillId="6" borderId="67" xfId="0" applyFont="1" applyFill="1" applyBorder="1" applyAlignment="1">
      <alignment horizontal="center" vertical="center" wrapText="1"/>
    </xf>
    <xf numFmtId="0" fontId="7" fillId="14" borderId="67" xfId="0" applyFont="1" applyFill="1" applyBorder="1" applyAlignment="1">
      <alignment horizontal="center" vertical="center" wrapText="1"/>
    </xf>
    <xf numFmtId="0" fontId="12" fillId="14" borderId="67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3" xfId="0" applyBorder="1"/>
    <xf numFmtId="0" fontId="10" fillId="6" borderId="66" xfId="0" applyFont="1" applyFill="1" applyBorder="1" applyAlignment="1">
      <alignment horizontal="center" vertical="center" wrapText="1"/>
    </xf>
    <xf numFmtId="0" fontId="7" fillId="14" borderId="69" xfId="0" applyFont="1" applyFill="1" applyBorder="1" applyAlignment="1">
      <alignment horizontal="center" vertical="center" wrapText="1"/>
    </xf>
    <xf numFmtId="0" fontId="12" fillId="14" borderId="3" xfId="0" applyFont="1" applyFill="1" applyBorder="1" applyAlignment="1">
      <alignment horizontal="center" vertical="center" wrapText="1"/>
    </xf>
    <xf numFmtId="2" fontId="7" fillId="11" borderId="67" xfId="0" applyNumberFormat="1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/>
    </xf>
    <xf numFmtId="2" fontId="7" fillId="6" borderId="67" xfId="0" applyNumberFormat="1" applyFont="1" applyFill="1" applyBorder="1" applyAlignment="1">
      <alignment horizontal="center" vertical="center" wrapText="1"/>
    </xf>
    <xf numFmtId="2" fontId="0" fillId="0" borderId="3" xfId="0" applyNumberFormat="1" applyBorder="1"/>
    <xf numFmtId="0" fontId="11" fillId="14" borderId="66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5" fillId="15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21" xfId="0" applyBorder="1"/>
    <xf numFmtId="0" fontId="0" fillId="0" borderId="73" xfId="0" applyBorder="1"/>
    <xf numFmtId="0" fontId="15" fillId="0" borderId="0" xfId="0" applyFont="1"/>
    <xf numFmtId="0" fontId="16" fillId="13" borderId="67" xfId="0" applyFont="1" applyFill="1" applyBorder="1" applyAlignment="1">
      <alignment horizontal="center" vertical="center" wrapText="1"/>
    </xf>
    <xf numFmtId="0" fontId="16" fillId="13" borderId="69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9" fontId="17" fillId="0" borderId="77" xfId="0" applyNumberFormat="1" applyFont="1" applyBorder="1" applyAlignment="1">
      <alignment horizontal="center" vertical="center" wrapText="1"/>
    </xf>
    <xf numFmtId="0" fontId="17" fillId="0" borderId="77" xfId="0" applyFont="1" applyBorder="1" applyAlignment="1">
      <alignment horizontal="center" vertical="center" wrapText="1"/>
    </xf>
    <xf numFmtId="0" fontId="17" fillId="0" borderId="78" xfId="0" applyFont="1" applyBorder="1" applyAlignment="1">
      <alignment horizontal="center" vertical="center" wrapText="1"/>
    </xf>
    <xf numFmtId="0" fontId="17" fillId="0" borderId="7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9" fontId="17" fillId="0" borderId="67" xfId="0" applyNumberFormat="1" applyFont="1" applyBorder="1" applyAlignment="1">
      <alignment horizontal="center" vertical="center" wrapText="1"/>
    </xf>
    <xf numFmtId="0" fontId="17" fillId="0" borderId="67" xfId="0" applyFont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5" fillId="0" borderId="54" xfId="0" applyFont="1" applyBorder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15" fillId="0" borderId="55" xfId="0" applyFont="1" applyBorder="1" applyAlignment="1">
      <alignment vertical="center"/>
    </xf>
    <xf numFmtId="0" fontId="2" fillId="0" borderId="37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73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7" fillId="0" borderId="74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 wrapText="1"/>
    </xf>
    <xf numFmtId="0" fontId="15" fillId="0" borderId="56" xfId="0" applyFont="1" applyBorder="1" applyAlignment="1">
      <alignment vertical="center"/>
    </xf>
    <xf numFmtId="0" fontId="2" fillId="0" borderId="52" xfId="0" applyFont="1" applyBorder="1" applyAlignment="1">
      <alignment horizontal="center" vertical="center" wrapText="1"/>
    </xf>
    <xf numFmtId="9" fontId="17" fillId="0" borderId="79" xfId="0" applyNumberFormat="1" applyFont="1" applyBorder="1" applyAlignment="1">
      <alignment horizontal="center" vertical="center" wrapText="1"/>
    </xf>
    <xf numFmtId="0" fontId="17" fillId="0" borderId="79" xfId="0" applyFont="1" applyBorder="1" applyAlignment="1">
      <alignment horizontal="center" vertical="center" wrapText="1"/>
    </xf>
    <xf numFmtId="0" fontId="17" fillId="0" borderId="80" xfId="0" applyFont="1" applyBorder="1" applyAlignment="1">
      <alignment horizontal="center" vertical="center" wrapText="1"/>
    </xf>
    <xf numFmtId="9" fontId="17" fillId="0" borderId="81" xfId="0" applyNumberFormat="1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82" xfId="0" applyFont="1" applyBorder="1" applyAlignment="1">
      <alignment horizontal="center" vertical="center" wrapText="1"/>
    </xf>
    <xf numFmtId="0" fontId="15" fillId="0" borderId="5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vertical="center"/>
    </xf>
    <xf numFmtId="0" fontId="0" fillId="0" borderId="73" xfId="0" applyBorder="1" applyAlignment="1">
      <alignment vertical="center"/>
    </xf>
    <xf numFmtId="0" fontId="17" fillId="7" borderId="5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17" fillId="7" borderId="20" xfId="0" applyFont="1" applyFill="1" applyBorder="1" applyAlignment="1">
      <alignment horizontal="center" vertical="center" wrapText="1"/>
    </xf>
    <xf numFmtId="0" fontId="17" fillId="7" borderId="19" xfId="0" applyFont="1" applyFill="1" applyBorder="1" applyAlignment="1">
      <alignment horizontal="center" vertical="center" wrapText="1"/>
    </xf>
    <xf numFmtId="0" fontId="17" fillId="7" borderId="72" xfId="0" applyFont="1" applyFill="1" applyBorder="1" applyAlignment="1">
      <alignment horizontal="center" vertical="center" wrapText="1"/>
    </xf>
    <xf numFmtId="0" fontId="17" fillId="7" borderId="76" xfId="0" applyFont="1" applyFill="1" applyBorder="1" applyAlignment="1">
      <alignment horizontal="center" vertical="center" wrapText="1"/>
    </xf>
    <xf numFmtId="0" fontId="17" fillId="7" borderId="73" xfId="0" applyFont="1" applyFill="1" applyBorder="1" applyAlignment="1">
      <alignment horizontal="center" vertical="center" wrapText="1"/>
    </xf>
    <xf numFmtId="0" fontId="17" fillId="7" borderId="74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27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7" fillId="7" borderId="75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left"/>
    </xf>
    <xf numFmtId="2" fontId="0" fillId="3" borderId="15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0" fillId="5" borderId="16" xfId="0" applyNumberFormat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165" fontId="0" fillId="10" borderId="30" xfId="0" applyNumberFormat="1" applyFill="1" applyBorder="1" applyAlignment="1">
      <alignment horizontal="center" vertical="center"/>
    </xf>
    <xf numFmtId="165" fontId="0" fillId="10" borderId="31" xfId="0" applyNumberFormat="1" applyFill="1" applyBorder="1" applyAlignment="1">
      <alignment horizontal="center" vertical="center"/>
    </xf>
    <xf numFmtId="165" fontId="0" fillId="10" borderId="32" xfId="0" applyNumberFormat="1" applyFill="1" applyBorder="1" applyAlignment="1">
      <alignment horizontal="center" vertical="center"/>
    </xf>
    <xf numFmtId="165" fontId="0" fillId="10" borderId="33" xfId="0" applyNumberForma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2" fontId="4" fillId="2" borderId="50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2" fontId="5" fillId="3" borderId="15" xfId="0" applyNumberFormat="1" applyFont="1" applyFill="1" applyBorder="1" applyAlignment="1">
      <alignment horizontal="center" vertical="center" wrapText="1"/>
    </xf>
    <xf numFmtId="2" fontId="5" fillId="3" borderId="12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5" fillId="10" borderId="30" xfId="0" applyNumberFormat="1" applyFont="1" applyFill="1" applyBorder="1" applyAlignment="1">
      <alignment horizontal="center" vertical="center" wrapText="1"/>
    </xf>
    <xf numFmtId="165" fontId="5" fillId="10" borderId="31" xfId="0" applyNumberFormat="1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17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2" fontId="5" fillId="2" borderId="50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165" fontId="5" fillId="10" borderId="32" xfId="0" applyNumberFormat="1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5" fillId="10" borderId="33" xfId="0" applyNumberFormat="1" applyFont="1" applyFill="1" applyBorder="1" applyAlignment="1">
      <alignment horizontal="center" vertical="center" wrapText="1"/>
    </xf>
    <xf numFmtId="0" fontId="5" fillId="4" borderId="63" xfId="0" applyFont="1" applyFill="1" applyBorder="1" applyAlignment="1">
      <alignment horizontal="center" vertical="center" wrapText="1"/>
    </xf>
    <xf numFmtId="0" fontId="5" fillId="4" borderId="64" xfId="0" applyFont="1" applyFill="1" applyBorder="1" applyAlignment="1">
      <alignment horizontal="center" vertical="center" wrapText="1"/>
    </xf>
    <xf numFmtId="0" fontId="5" fillId="4" borderId="65" xfId="0" applyFont="1" applyFill="1" applyBorder="1" applyAlignment="1">
      <alignment horizontal="center" vertical="center" wrapText="1"/>
    </xf>
    <xf numFmtId="0" fontId="8" fillId="0" borderId="54" xfId="0" applyFont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165" fontId="5" fillId="10" borderId="60" xfId="0" applyNumberFormat="1" applyFont="1" applyFill="1" applyBorder="1" applyAlignment="1">
      <alignment horizontal="center" vertical="center" wrapText="1"/>
    </xf>
    <xf numFmtId="165" fontId="5" fillId="10" borderId="59" xfId="0" applyNumberFormat="1" applyFont="1" applyFill="1" applyBorder="1" applyAlignment="1">
      <alignment horizontal="center" vertical="center" wrapText="1"/>
    </xf>
    <xf numFmtId="165" fontId="5" fillId="10" borderId="61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left" wrapText="1"/>
    </xf>
    <xf numFmtId="0" fontId="8" fillId="0" borderId="56" xfId="0" applyFont="1" applyBorder="1" applyAlignment="1">
      <alignment horizontal="left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165" fontId="5" fillId="10" borderId="57" xfId="0" applyNumberFormat="1" applyFont="1" applyFill="1" applyBorder="1" applyAlignment="1">
      <alignment horizontal="center" vertical="center" wrapText="1"/>
    </xf>
    <xf numFmtId="165" fontId="5" fillId="10" borderId="62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5" fillId="2" borderId="85" xfId="0" applyNumberFormat="1" applyFont="1" applyFill="1" applyBorder="1" applyAlignment="1">
      <alignment horizontal="center" vertical="center" wrapText="1"/>
    </xf>
    <xf numFmtId="2" fontId="5" fillId="2" borderId="51" xfId="0" applyNumberFormat="1" applyFont="1" applyFill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13" borderId="70" xfId="0" applyFont="1" applyFill="1" applyBorder="1" applyAlignment="1">
      <alignment horizontal="center" vertical="center" wrapText="1"/>
    </xf>
    <xf numFmtId="0" fontId="16" fillId="13" borderId="68" xfId="0" applyFont="1" applyFill="1" applyBorder="1" applyAlignment="1">
      <alignment horizontal="center" vertical="center" wrapText="1"/>
    </xf>
    <xf numFmtId="0" fontId="16" fillId="13" borderId="66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left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 wrapText="1"/>
    </xf>
    <xf numFmtId="0" fontId="15" fillId="0" borderId="83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10" borderId="70" xfId="0" applyFont="1" applyFill="1" applyBorder="1" applyAlignment="1">
      <alignment horizontal="center" vertical="center"/>
    </xf>
    <xf numFmtId="0" fontId="15" fillId="10" borderId="68" xfId="0" applyFont="1" applyFill="1" applyBorder="1" applyAlignment="1">
      <alignment horizontal="center" vertical="center"/>
    </xf>
    <xf numFmtId="0" fontId="15" fillId="10" borderId="66" xfId="0" applyFont="1" applyFill="1" applyBorder="1" applyAlignment="1">
      <alignment horizontal="center" vertical="center"/>
    </xf>
    <xf numFmtId="0" fontId="15" fillId="2" borderId="5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creativecommons.org/licenses/by-nc-sa/2.5/e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734786</xdr:colOff>
      <xdr:row>0</xdr:row>
      <xdr:rowOff>68036</xdr:rowOff>
    </xdr:from>
    <xdr:to>
      <xdr:col>2</xdr:col>
      <xdr:colOff>794786</xdr:colOff>
      <xdr:row>3</xdr:row>
      <xdr:rowOff>37329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D08F4F-4E12-943F-F224-A58BDA514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786" y="68036"/>
          <a:ext cx="1584000" cy="554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140"/>
  <sheetViews>
    <sheetView showGridLines="0" topLeftCell="A4" zoomScale="70" zoomScaleNormal="70" workbookViewId="0">
      <selection activeCell="M6" sqref="M6"/>
    </sheetView>
  </sheetViews>
  <sheetFormatPr baseColWidth="10" defaultColWidth="11.42578125" defaultRowHeight="15" x14ac:dyDescent="0.25"/>
  <cols>
    <col min="2" max="2" width="11.42578125" customWidth="1"/>
    <col min="3" max="3" width="16" customWidth="1"/>
    <col min="4" max="4" width="18.42578125" customWidth="1"/>
    <col min="5" max="5" width="25" customWidth="1"/>
    <col min="6" max="6" width="18.28515625" customWidth="1"/>
    <col min="7" max="8" width="12.42578125" customWidth="1"/>
    <col min="9" max="9" width="8.140625" customWidth="1"/>
    <col min="10" max="10" width="15" customWidth="1"/>
    <col min="11" max="11" width="16.7109375" customWidth="1"/>
    <col min="12" max="12" width="15" style="2" customWidth="1"/>
    <col min="13" max="13" width="10.85546875" style="6" customWidth="1"/>
    <col min="14" max="14" width="25.42578125" style="6" bestFit="1" customWidth="1"/>
    <col min="15" max="15" width="11.42578125" style="6" bestFit="1" customWidth="1"/>
    <col min="16" max="16" width="7.42578125" style="2" bestFit="1" customWidth="1"/>
    <col min="17" max="17" width="14.28515625" style="2" bestFit="1" customWidth="1"/>
    <col min="18" max="18" width="11.7109375" style="2" bestFit="1" customWidth="1"/>
    <col min="19" max="19" width="20.140625" customWidth="1"/>
  </cols>
  <sheetData>
    <row r="2" spans="2:19" x14ac:dyDescent="0.25">
      <c r="G2" s="8"/>
      <c r="H2" s="8"/>
      <c r="I2" s="8"/>
      <c r="J2" s="8"/>
      <c r="K2" s="8"/>
      <c r="L2" s="9"/>
      <c r="M2" s="49"/>
      <c r="N2" s="9"/>
      <c r="O2" s="9"/>
      <c r="P2" s="9"/>
    </row>
    <row r="3" spans="2:19" ht="15.75" thickBot="1" x14ac:dyDescent="0.3">
      <c r="G3" s="8"/>
      <c r="H3" s="8"/>
      <c r="I3" s="8"/>
      <c r="J3" s="8"/>
      <c r="K3" s="8"/>
      <c r="L3" s="9"/>
      <c r="M3" s="49"/>
      <c r="N3" s="9"/>
      <c r="O3" s="9"/>
      <c r="P3" s="9"/>
    </row>
    <row r="4" spans="2:19" ht="15.75" thickBot="1" x14ac:dyDescent="0.3">
      <c r="E4" s="25" t="s">
        <v>0</v>
      </c>
      <c r="F4" s="22" t="s">
        <v>1</v>
      </c>
      <c r="G4" s="26" t="s">
        <v>2</v>
      </c>
      <c r="H4" s="27" t="s">
        <v>3</v>
      </c>
      <c r="I4" s="28" t="s">
        <v>4</v>
      </c>
      <c r="J4" s="27" t="s">
        <v>5</v>
      </c>
      <c r="K4" s="28" t="s">
        <v>6</v>
      </c>
      <c r="L4" s="21" t="s">
        <v>7</v>
      </c>
      <c r="M4" s="46"/>
      <c r="N4" s="48" t="s">
        <v>8</v>
      </c>
      <c r="O4" s="22" t="s">
        <v>9</v>
      </c>
      <c r="P4" s="29" t="s">
        <v>10</v>
      </c>
      <c r="Q4" s="23" t="s">
        <v>11</v>
      </c>
      <c r="R4" s="23" t="s">
        <v>12</v>
      </c>
      <c r="S4" s="24" t="s">
        <v>13</v>
      </c>
    </row>
    <row r="5" spans="2:19" x14ac:dyDescent="0.25">
      <c r="B5" s="182" t="s">
        <v>14</v>
      </c>
      <c r="C5" s="189" t="s">
        <v>15</v>
      </c>
      <c r="D5" s="179" t="s">
        <v>16</v>
      </c>
      <c r="E5" s="30" t="s">
        <v>17</v>
      </c>
      <c r="F5" s="40"/>
      <c r="G5" s="35">
        <v>1</v>
      </c>
      <c r="H5" s="203">
        <f>SUM(G5:G6)</f>
        <v>2</v>
      </c>
      <c r="I5" s="15">
        <f>G5/H$5</f>
        <v>0.5</v>
      </c>
      <c r="J5" s="208">
        <f>SUMIF(F5:F6,"&gt;=0",I5:I6)</f>
        <v>0</v>
      </c>
      <c r="K5" s="20" t="str">
        <f>IF(F5="","",I5/J$5)</f>
        <v/>
      </c>
      <c r="L5" s="186" t="e">
        <f>SUMPRODUCT(F5:F6,G5:G6)/SUMIF(F5:F6,"&gt;=0",G5:G6)</f>
        <v>#DIV/0!</v>
      </c>
      <c r="M5" s="50"/>
      <c r="N5" s="179" t="s">
        <v>16</v>
      </c>
      <c r="O5" s="199"/>
      <c r="P5" s="198">
        <v>1</v>
      </c>
      <c r="Q5" s="190">
        <f>P5/P$52</f>
        <v>0.05</v>
      </c>
      <c r="R5" s="192" t="str">
        <f>IF(O5="","",Q5/R$53)</f>
        <v/>
      </c>
      <c r="S5" s="209" t="e">
        <f>SUMPRODUCT(O5:O51,P5:P51)/SUMIF(O5:O51,"&gt;=0",P5:P51)</f>
        <v>#DIV/0!</v>
      </c>
    </row>
    <row r="6" spans="2:19" x14ac:dyDescent="0.25">
      <c r="B6" s="183"/>
      <c r="C6" s="189"/>
      <c r="D6" s="181"/>
      <c r="E6" s="31" t="s">
        <v>18</v>
      </c>
      <c r="F6" s="41"/>
      <c r="G6" s="36">
        <v>1</v>
      </c>
      <c r="H6" s="204"/>
      <c r="I6" s="13">
        <f>G6/H$5</f>
        <v>0.5</v>
      </c>
      <c r="J6" s="207" t="e">
        <f>SUMIF(#REF!,"&gt;=0",#REF!)</f>
        <v>#REF!</v>
      </c>
      <c r="K6" s="18" t="str">
        <f>IF(F6="","",I6/J$5)</f>
        <v/>
      </c>
      <c r="L6" s="187"/>
      <c r="M6" s="50"/>
      <c r="N6" s="181"/>
      <c r="O6" s="200"/>
      <c r="P6" s="195"/>
      <c r="Q6" s="191"/>
      <c r="R6" s="193"/>
      <c r="S6" s="210"/>
    </row>
    <row r="7" spans="2:19" x14ac:dyDescent="0.25">
      <c r="B7" s="183"/>
      <c r="C7" s="189"/>
      <c r="D7" s="179" t="s">
        <v>19</v>
      </c>
      <c r="E7" s="32" t="s">
        <v>20</v>
      </c>
      <c r="F7" s="42"/>
      <c r="G7" s="37">
        <v>1</v>
      </c>
      <c r="H7" s="203">
        <f>SUM(G7:G8)</f>
        <v>2</v>
      </c>
      <c r="I7" s="12">
        <f>G7/H$7</f>
        <v>0.5</v>
      </c>
      <c r="J7" s="206">
        <f>SUMIF(F7:F8,"&gt;=0",I7:I8)</f>
        <v>0</v>
      </c>
      <c r="K7" s="17" t="str">
        <f>IF(F7="","",I7/J$7)</f>
        <v/>
      </c>
      <c r="L7" s="188" t="e">
        <f>SUMPRODUCT(F7:F8,I7:I8)/SUMIF(F7:F8,"&gt;=0",I7:I8)</f>
        <v>#DIV/0!</v>
      </c>
      <c r="M7" s="50"/>
      <c r="N7" s="179" t="s">
        <v>19</v>
      </c>
      <c r="O7" s="201"/>
      <c r="P7" s="194">
        <v>1</v>
      </c>
      <c r="Q7" s="196">
        <f>P7/P$52</f>
        <v>0.05</v>
      </c>
      <c r="R7" s="197" t="str">
        <f>IF(O7="","",Q7/R$53)</f>
        <v/>
      </c>
      <c r="S7" s="210"/>
    </row>
    <row r="8" spans="2:19" x14ac:dyDescent="0.25">
      <c r="B8" s="183"/>
      <c r="C8" s="189"/>
      <c r="D8" s="181"/>
      <c r="E8" s="31" t="s">
        <v>21</v>
      </c>
      <c r="F8" s="41"/>
      <c r="G8" s="36">
        <v>1</v>
      </c>
      <c r="H8" s="204"/>
      <c r="I8" s="13">
        <f>G8/H$7</f>
        <v>0.5</v>
      </c>
      <c r="J8" s="207" t="e">
        <f>SUMIF(#REF!,"&gt;=0",#REF!)</f>
        <v>#REF!</v>
      </c>
      <c r="K8" s="18" t="str">
        <f>IF(F8="","",I8/J$7)</f>
        <v/>
      </c>
      <c r="L8" s="187"/>
      <c r="M8" s="50"/>
      <c r="N8" s="181"/>
      <c r="O8" s="200"/>
      <c r="P8" s="195"/>
      <c r="Q8" s="191"/>
      <c r="R8" s="193"/>
      <c r="S8" s="210"/>
    </row>
    <row r="9" spans="2:19" x14ac:dyDescent="0.25">
      <c r="B9" s="183"/>
      <c r="C9" s="189"/>
      <c r="D9" s="179" t="s">
        <v>22</v>
      </c>
      <c r="E9" s="32" t="s">
        <v>23</v>
      </c>
      <c r="F9" s="42"/>
      <c r="G9" s="37">
        <v>1</v>
      </c>
      <c r="H9" s="205">
        <f>SUM(G9:G11)</f>
        <v>3</v>
      </c>
      <c r="I9" s="12">
        <f>G9/H$9</f>
        <v>0.33333333333333331</v>
      </c>
      <c r="J9" s="206">
        <f>SUMIF(F9:F11,"&gt;=0",I9:I11)</f>
        <v>0</v>
      </c>
      <c r="K9" s="17" t="str">
        <f>IF(F9="","",I9/J$9)</f>
        <v/>
      </c>
      <c r="L9" s="188" t="e">
        <f>SUMPRODUCT(F9:F11,G9:G11)/SUMIF(F9:F11,"&gt;=0",G9:G11)</f>
        <v>#DIV/0!</v>
      </c>
      <c r="M9" s="50"/>
      <c r="N9" s="179" t="s">
        <v>22</v>
      </c>
      <c r="O9" s="201"/>
      <c r="P9" s="194">
        <v>1</v>
      </c>
      <c r="Q9" s="196">
        <f>P9/P$52</f>
        <v>0.05</v>
      </c>
      <c r="R9" s="197" t="str">
        <f>IF(O9="","",Q9/R$53)</f>
        <v/>
      </c>
      <c r="S9" s="210"/>
    </row>
    <row r="10" spans="2:19" x14ac:dyDescent="0.25">
      <c r="B10" s="183"/>
      <c r="C10" s="189"/>
      <c r="D10" s="180"/>
      <c r="E10" s="33" t="s">
        <v>24</v>
      </c>
      <c r="F10" s="43"/>
      <c r="G10" s="38">
        <v>1</v>
      </c>
      <c r="H10" s="203"/>
      <c r="I10" s="14">
        <f t="shared" ref="I10:I11" si="0">G10/H$9</f>
        <v>0.33333333333333331</v>
      </c>
      <c r="J10" s="208"/>
      <c r="K10" s="19" t="str">
        <f>IF(F10="","",I10/J$9)</f>
        <v/>
      </c>
      <c r="L10" s="186"/>
      <c r="M10" s="50"/>
      <c r="N10" s="180"/>
      <c r="O10" s="202"/>
      <c r="P10" s="198"/>
      <c r="Q10" s="190"/>
      <c r="R10" s="192"/>
      <c r="S10" s="210"/>
    </row>
    <row r="11" spans="2:19" x14ac:dyDescent="0.25">
      <c r="B11" s="183"/>
      <c r="C11" s="189"/>
      <c r="D11" s="181"/>
      <c r="E11" s="31" t="s">
        <v>25</v>
      </c>
      <c r="F11" s="41"/>
      <c r="G11" s="36">
        <v>1</v>
      </c>
      <c r="H11" s="204"/>
      <c r="I11" s="13">
        <f t="shared" si="0"/>
        <v>0.33333333333333331</v>
      </c>
      <c r="J11" s="207"/>
      <c r="K11" s="18" t="str">
        <f>IF(F11="","",I11/J$9)</f>
        <v/>
      </c>
      <c r="L11" s="187"/>
      <c r="M11" s="50"/>
      <c r="N11" s="181"/>
      <c r="O11" s="200"/>
      <c r="P11" s="195"/>
      <c r="Q11" s="191"/>
      <c r="R11" s="193"/>
      <c r="S11" s="210"/>
    </row>
    <row r="12" spans="2:19" ht="12" customHeight="1" thickBot="1" x14ac:dyDescent="0.3">
      <c r="B12" s="183"/>
      <c r="C12" s="189" t="s">
        <v>26</v>
      </c>
      <c r="D12" s="179" t="s">
        <v>27</v>
      </c>
      <c r="E12" s="32" t="s">
        <v>28</v>
      </c>
      <c r="F12" s="42"/>
      <c r="G12" s="37">
        <v>1</v>
      </c>
      <c r="H12" s="203">
        <f>SUM(G12:G13)</f>
        <v>2</v>
      </c>
      <c r="I12" s="12">
        <f>G12/H$12</f>
        <v>0.5</v>
      </c>
      <c r="J12" s="206">
        <f>SUMIF(F12:F13,"&gt;=0",I12:I13)</f>
        <v>0</v>
      </c>
      <c r="K12" s="17" t="str">
        <f>IF(F12="","",I12/J$12)</f>
        <v/>
      </c>
      <c r="L12" s="188" t="e">
        <f>SUMPRODUCT(F12:F13,I12:I13)/SUMIF(F12:F13,"&gt;=0",I12:I13)</f>
        <v>#DIV/0!</v>
      </c>
      <c r="M12" s="50"/>
      <c r="N12" s="179" t="s">
        <v>27</v>
      </c>
      <c r="O12" s="201" t="str">
        <f>IFERROR(L12,"")</f>
        <v/>
      </c>
      <c r="P12" s="194">
        <v>1</v>
      </c>
      <c r="Q12" s="196">
        <f>P12/P$52</f>
        <v>0.05</v>
      </c>
      <c r="R12" s="197" t="str">
        <f>IF(O12="","",Q12/R$53)</f>
        <v/>
      </c>
      <c r="S12" s="210"/>
    </row>
    <row r="13" spans="2:19" ht="12" customHeight="1" thickBot="1" x14ac:dyDescent="0.3">
      <c r="B13" s="183"/>
      <c r="C13" s="189"/>
      <c r="D13" s="181"/>
      <c r="E13" s="31" t="s">
        <v>28</v>
      </c>
      <c r="F13" s="41"/>
      <c r="G13" s="36">
        <v>1</v>
      </c>
      <c r="H13" s="204"/>
      <c r="I13" s="13">
        <f>G13/H$12</f>
        <v>0.5</v>
      </c>
      <c r="J13" s="207" t="e">
        <f>SUMIF(#REF!,"&gt;=0",#REF!)</f>
        <v>#REF!</v>
      </c>
      <c r="K13" s="18" t="str">
        <f>IF(F13="","",I13/J$12)</f>
        <v/>
      </c>
      <c r="L13" s="187"/>
      <c r="M13" s="50"/>
      <c r="N13" s="181"/>
      <c r="O13" s="200"/>
      <c r="P13" s="195"/>
      <c r="Q13" s="191"/>
      <c r="R13" s="193"/>
      <c r="S13" s="210"/>
    </row>
    <row r="14" spans="2:19" ht="12" customHeight="1" thickBot="1" x14ac:dyDescent="0.3">
      <c r="B14" s="183"/>
      <c r="C14" s="189"/>
      <c r="D14" s="179" t="s">
        <v>29</v>
      </c>
      <c r="E14" s="32" t="s">
        <v>30</v>
      </c>
      <c r="F14" s="42"/>
      <c r="G14" s="37">
        <v>1</v>
      </c>
      <c r="H14" s="203">
        <f>SUM(G14:G15)</f>
        <v>2</v>
      </c>
      <c r="I14" s="12">
        <f>G14/H$14</f>
        <v>0.5</v>
      </c>
      <c r="J14" s="206">
        <f>SUMIF(F14:F15,"&gt;=0",I14:I15)</f>
        <v>0</v>
      </c>
      <c r="K14" s="17" t="str">
        <f>IF(F14="","",I14/J$14)</f>
        <v/>
      </c>
      <c r="L14" s="188" t="e">
        <f>SUMPRODUCT(F14:F15,I14:I15)/SUMIF(F14:F15,"&gt;=0",I14:I15)</f>
        <v>#DIV/0!</v>
      </c>
      <c r="M14" s="50"/>
      <c r="N14" s="179" t="s">
        <v>29</v>
      </c>
      <c r="O14" s="201" t="str">
        <f>IFERROR(L14,"")</f>
        <v/>
      </c>
      <c r="P14" s="194">
        <v>1</v>
      </c>
      <c r="Q14" s="196">
        <f>P14/P$52</f>
        <v>0.05</v>
      </c>
      <c r="R14" s="197" t="str">
        <f>IF(O14="","",Q14/R$53)</f>
        <v/>
      </c>
      <c r="S14" s="210"/>
    </row>
    <row r="15" spans="2:19" ht="12" customHeight="1" thickBot="1" x14ac:dyDescent="0.3">
      <c r="B15" s="183"/>
      <c r="C15" s="189"/>
      <c r="D15" s="181"/>
      <c r="E15" s="31" t="s">
        <v>31</v>
      </c>
      <c r="F15" s="41"/>
      <c r="G15" s="36">
        <v>1</v>
      </c>
      <c r="H15" s="204"/>
      <c r="I15" s="13">
        <f>G15/H$14</f>
        <v>0.5</v>
      </c>
      <c r="J15" s="207" t="e">
        <f>SUMIF(#REF!,"&gt;=0",#REF!)</f>
        <v>#REF!</v>
      </c>
      <c r="K15" s="18" t="str">
        <f>IF(F15="","",I15/J$14)</f>
        <v/>
      </c>
      <c r="L15" s="187"/>
      <c r="M15" s="50"/>
      <c r="N15" s="181"/>
      <c r="O15" s="200"/>
      <c r="P15" s="195"/>
      <c r="Q15" s="191"/>
      <c r="R15" s="193"/>
      <c r="S15" s="210"/>
    </row>
    <row r="16" spans="2:19" ht="12" customHeight="1" thickBot="1" x14ac:dyDescent="0.3">
      <c r="B16" s="183"/>
      <c r="C16" s="189"/>
      <c r="D16" s="179" t="s">
        <v>32</v>
      </c>
      <c r="E16" s="32" t="s">
        <v>33</v>
      </c>
      <c r="F16" s="42"/>
      <c r="G16" s="37">
        <v>1</v>
      </c>
      <c r="H16" s="203">
        <f>SUM(G16:G17)</f>
        <v>2</v>
      </c>
      <c r="I16" s="12">
        <f>G16/H$16</f>
        <v>0.5</v>
      </c>
      <c r="J16" s="206">
        <f>SUMIF(F16:F17,"&gt;=0",I16:I17)</f>
        <v>0</v>
      </c>
      <c r="K16" s="17" t="str">
        <f>IF(F16="","",I16/J$16)</f>
        <v/>
      </c>
      <c r="L16" s="188" t="e">
        <f>SUMPRODUCT(F16:F17,I16:I17)/SUMIF(F16:F17,"&gt;=0",I16:I17)</f>
        <v>#DIV/0!</v>
      </c>
      <c r="M16" s="50"/>
      <c r="N16" s="179" t="s">
        <v>32</v>
      </c>
      <c r="O16" s="201"/>
      <c r="P16" s="194">
        <v>1</v>
      </c>
      <c r="Q16" s="196">
        <f>P16/P$52</f>
        <v>0.05</v>
      </c>
      <c r="R16" s="197" t="str">
        <f>IF(O16="","",Q16/R$53)</f>
        <v/>
      </c>
      <c r="S16" s="210"/>
    </row>
    <row r="17" spans="2:19" ht="12" customHeight="1" thickBot="1" x14ac:dyDescent="0.3">
      <c r="B17" s="183"/>
      <c r="C17" s="189"/>
      <c r="D17" s="181"/>
      <c r="E17" s="31" t="s">
        <v>34</v>
      </c>
      <c r="F17" s="41"/>
      <c r="G17" s="36">
        <v>1</v>
      </c>
      <c r="H17" s="204"/>
      <c r="I17" s="13">
        <f>G17/H$16</f>
        <v>0.5</v>
      </c>
      <c r="J17" s="207" t="e">
        <f>SUMIF(#REF!,"&gt;=0",#REF!)</f>
        <v>#REF!</v>
      </c>
      <c r="K17" s="18" t="str">
        <f>IF(F17="","",I17/J$16)</f>
        <v/>
      </c>
      <c r="L17" s="187"/>
      <c r="M17" s="50"/>
      <c r="N17" s="181"/>
      <c r="O17" s="200"/>
      <c r="P17" s="195"/>
      <c r="Q17" s="191"/>
      <c r="R17" s="193"/>
      <c r="S17" s="210"/>
    </row>
    <row r="18" spans="2:19" ht="12" customHeight="1" thickBot="1" x14ac:dyDescent="0.3">
      <c r="B18" s="183"/>
      <c r="C18" s="189"/>
      <c r="D18" s="179" t="s">
        <v>35</v>
      </c>
      <c r="E18" s="32" t="s">
        <v>36</v>
      </c>
      <c r="F18" s="42"/>
      <c r="G18" s="37">
        <v>1</v>
      </c>
      <c r="H18" s="203">
        <f>SUM(G18:G19)</f>
        <v>2</v>
      </c>
      <c r="I18" s="12">
        <f>G18/H$18</f>
        <v>0.5</v>
      </c>
      <c r="J18" s="206">
        <f>SUMIF(F18:F19,"&gt;=0",I18:I19)</f>
        <v>0</v>
      </c>
      <c r="K18" s="17" t="str">
        <f>IF(F18="","",I18/J$18)</f>
        <v/>
      </c>
      <c r="L18" s="188" t="e">
        <f>SUMPRODUCT(F18:F19,I18:I19)/SUMIF(F18:F19,"&gt;=0",I18:I19)</f>
        <v>#DIV/0!</v>
      </c>
      <c r="M18" s="50"/>
      <c r="N18" s="179" t="s">
        <v>35</v>
      </c>
      <c r="O18" s="201" t="str">
        <f>IFERROR(L18,"")</f>
        <v/>
      </c>
      <c r="P18" s="194">
        <v>1</v>
      </c>
      <c r="Q18" s="196">
        <f>P18/P$52</f>
        <v>0.05</v>
      </c>
      <c r="R18" s="197" t="str">
        <f>IF(O18="","",Q18/R$53)</f>
        <v/>
      </c>
      <c r="S18" s="210"/>
    </row>
    <row r="19" spans="2:19" ht="12" customHeight="1" thickBot="1" x14ac:dyDescent="0.3">
      <c r="B19" s="183"/>
      <c r="C19" s="189"/>
      <c r="D19" s="181"/>
      <c r="E19" s="31" t="s">
        <v>37</v>
      </c>
      <c r="F19" s="41"/>
      <c r="G19" s="36">
        <v>1</v>
      </c>
      <c r="H19" s="204"/>
      <c r="I19" s="13">
        <f>G19/H$18</f>
        <v>0.5</v>
      </c>
      <c r="J19" s="207" t="e">
        <f>SUMIF(#REF!,"&gt;=0",#REF!)</f>
        <v>#REF!</v>
      </c>
      <c r="K19" s="18" t="str">
        <f>IF(F19="","",I19/J$18)</f>
        <v/>
      </c>
      <c r="L19" s="187"/>
      <c r="M19" s="50"/>
      <c r="N19" s="181"/>
      <c r="O19" s="200"/>
      <c r="P19" s="195"/>
      <c r="Q19" s="191"/>
      <c r="R19" s="193"/>
      <c r="S19" s="210"/>
    </row>
    <row r="20" spans="2:19" ht="12" customHeight="1" thickBot="1" x14ac:dyDescent="0.3">
      <c r="B20" s="183"/>
      <c r="C20" s="189" t="s">
        <v>38</v>
      </c>
      <c r="D20" s="180" t="s">
        <v>39</v>
      </c>
      <c r="E20" s="30" t="s">
        <v>40</v>
      </c>
      <c r="F20" s="44"/>
      <c r="G20" s="35">
        <v>1</v>
      </c>
      <c r="H20" s="203">
        <f>SUM(G20:G21)</f>
        <v>2</v>
      </c>
      <c r="I20" s="15">
        <f>G20/H$20</f>
        <v>0.5</v>
      </c>
      <c r="J20" s="206">
        <f>SUMIF(F20:F21,"&gt;=0",I20:I21)</f>
        <v>0</v>
      </c>
      <c r="K20" s="17" t="str">
        <f>IF(F20="","",I20/J$20)</f>
        <v/>
      </c>
      <c r="L20" s="188" t="e">
        <f>SUMPRODUCT(F20:F21,I20:I21)/SUMIF(F20:F21,"&gt;=0",I20:I21)</f>
        <v>#DIV/0!</v>
      </c>
      <c r="M20" s="50"/>
      <c r="N20" s="180" t="s">
        <v>39</v>
      </c>
      <c r="O20" s="201"/>
      <c r="P20" s="198">
        <v>1</v>
      </c>
      <c r="Q20" s="190">
        <f>P20/P$52</f>
        <v>0.05</v>
      </c>
      <c r="R20" s="197" t="str">
        <f>IF(O20="","",Q20/R$53)</f>
        <v/>
      </c>
      <c r="S20" s="210"/>
    </row>
    <row r="21" spans="2:19" ht="12" customHeight="1" thickBot="1" x14ac:dyDescent="0.3">
      <c r="B21" s="183"/>
      <c r="C21" s="189"/>
      <c r="D21" s="180"/>
      <c r="E21" s="34" t="s">
        <v>41</v>
      </c>
      <c r="F21" s="45"/>
      <c r="G21" s="39">
        <v>1</v>
      </c>
      <c r="H21" s="204"/>
      <c r="I21" s="16">
        <f>G21/H$20</f>
        <v>0.5</v>
      </c>
      <c r="J21" s="207" t="e">
        <f>SUMIF(#REF!,"&gt;=0",#REF!)</f>
        <v>#REF!</v>
      </c>
      <c r="K21" s="18" t="str">
        <f>IF(F21="","",I21/J$20)</f>
        <v/>
      </c>
      <c r="L21" s="187"/>
      <c r="M21" s="50"/>
      <c r="N21" s="180"/>
      <c r="O21" s="200"/>
      <c r="P21" s="198"/>
      <c r="Q21" s="190"/>
      <c r="R21" s="193"/>
      <c r="S21" s="210"/>
    </row>
    <row r="22" spans="2:19" ht="12" customHeight="1" thickBot="1" x14ac:dyDescent="0.3">
      <c r="B22" s="183"/>
      <c r="C22" s="189"/>
      <c r="D22" s="179" t="s">
        <v>42</v>
      </c>
      <c r="E22" s="32" t="s">
        <v>43</v>
      </c>
      <c r="F22" s="42"/>
      <c r="G22" s="37">
        <v>1</v>
      </c>
      <c r="H22" s="205">
        <f>SUM(G22:G24)</f>
        <v>3</v>
      </c>
      <c r="I22" s="12">
        <f>G22/H$22</f>
        <v>0.33333333333333331</v>
      </c>
      <c r="J22" s="206">
        <f>SUMIF(F22:F24,"&gt;=0",I22:I24)</f>
        <v>0</v>
      </c>
      <c r="K22" s="17" t="str">
        <f>IF(F22="","",I22/J$22)</f>
        <v/>
      </c>
      <c r="L22" s="188" t="e">
        <f>SUMPRODUCT(F22:F24,G22:G24)/SUMIF(F22:F24,"&gt;=0",G22:G24)</f>
        <v>#DIV/0!</v>
      </c>
      <c r="M22" s="50"/>
      <c r="N22" s="179" t="s">
        <v>42</v>
      </c>
      <c r="O22" s="201" t="str">
        <f>IFERROR(L22,"")</f>
        <v/>
      </c>
      <c r="P22" s="194">
        <v>1</v>
      </c>
      <c r="Q22" s="196">
        <f>P22/P$52</f>
        <v>0.05</v>
      </c>
      <c r="R22" s="197" t="str">
        <f>IF(O22="","",Q22/R$53)</f>
        <v/>
      </c>
      <c r="S22" s="210"/>
    </row>
    <row r="23" spans="2:19" ht="12" customHeight="1" thickBot="1" x14ac:dyDescent="0.3">
      <c r="B23" s="183"/>
      <c r="C23" s="189"/>
      <c r="D23" s="180"/>
      <c r="E23" s="33" t="s">
        <v>44</v>
      </c>
      <c r="F23" s="43"/>
      <c r="G23" s="38">
        <v>1</v>
      </c>
      <c r="H23" s="203"/>
      <c r="I23" s="14">
        <f t="shared" ref="I23:I24" si="1">G23/H$22</f>
        <v>0.33333333333333331</v>
      </c>
      <c r="J23" s="208"/>
      <c r="K23" s="19" t="str">
        <f>IF(F23="","",I23/J$22)</f>
        <v/>
      </c>
      <c r="L23" s="186"/>
      <c r="M23" s="50"/>
      <c r="N23" s="180"/>
      <c r="O23" s="202"/>
      <c r="P23" s="198"/>
      <c r="Q23" s="190"/>
      <c r="R23" s="192"/>
      <c r="S23" s="210"/>
    </row>
    <row r="24" spans="2:19" ht="12" customHeight="1" thickBot="1" x14ac:dyDescent="0.3">
      <c r="B24" s="183"/>
      <c r="C24" s="189"/>
      <c r="D24" s="181"/>
      <c r="E24" s="31" t="s">
        <v>45</v>
      </c>
      <c r="F24" s="41"/>
      <c r="G24" s="36">
        <v>1</v>
      </c>
      <c r="H24" s="204"/>
      <c r="I24" s="13">
        <f t="shared" si="1"/>
        <v>0.33333333333333331</v>
      </c>
      <c r="J24" s="207"/>
      <c r="K24" s="18" t="str">
        <f>IF(F24="","",I24/J$22)</f>
        <v/>
      </c>
      <c r="L24" s="187"/>
      <c r="M24" s="50"/>
      <c r="N24" s="181"/>
      <c r="O24" s="200"/>
      <c r="P24" s="195"/>
      <c r="Q24" s="191"/>
      <c r="R24" s="193"/>
      <c r="S24" s="210"/>
    </row>
    <row r="25" spans="2:19" ht="12" customHeight="1" thickBot="1" x14ac:dyDescent="0.3">
      <c r="B25" s="183"/>
      <c r="C25" s="189"/>
      <c r="D25" s="180" t="s">
        <v>46</v>
      </c>
      <c r="E25" s="30" t="s">
        <v>47</v>
      </c>
      <c r="F25" s="44"/>
      <c r="G25" s="35">
        <v>1</v>
      </c>
      <c r="H25" s="203">
        <f>SUM(G25:G26)</f>
        <v>2</v>
      </c>
      <c r="I25" s="15">
        <f>G25/H$25</f>
        <v>0.5</v>
      </c>
      <c r="J25" s="206">
        <f>SUMIF(F25:F26,"&gt;=0",I25:I26)</f>
        <v>0</v>
      </c>
      <c r="K25" s="17" t="str">
        <f>IF(F25="","",I25/J$25)</f>
        <v/>
      </c>
      <c r="L25" s="188" t="e">
        <f>SUMPRODUCT(F25:F26,I25:I26)/SUMIF(F25:F26,"&gt;=0",I25:I26)</f>
        <v>#DIV/0!</v>
      </c>
      <c r="M25" s="50"/>
      <c r="N25" s="180" t="s">
        <v>46</v>
      </c>
      <c r="O25" s="201" t="str">
        <f>IFERROR(L25,"")</f>
        <v/>
      </c>
      <c r="P25" s="198">
        <v>1</v>
      </c>
      <c r="Q25" s="190">
        <f>P25/P$52</f>
        <v>0.05</v>
      </c>
      <c r="R25" s="197" t="str">
        <f>IF(O25="","",Q25/R$53)</f>
        <v/>
      </c>
      <c r="S25" s="210"/>
    </row>
    <row r="26" spans="2:19" ht="12" customHeight="1" thickBot="1" x14ac:dyDescent="0.3">
      <c r="B26" s="183"/>
      <c r="C26" s="189"/>
      <c r="D26" s="180"/>
      <c r="E26" s="34" t="s">
        <v>48</v>
      </c>
      <c r="F26" s="45"/>
      <c r="G26" s="39">
        <v>1</v>
      </c>
      <c r="H26" s="204"/>
      <c r="I26" s="16">
        <f>G26/H$25</f>
        <v>0.5</v>
      </c>
      <c r="J26" s="207" t="e">
        <f>SUMIF(#REF!,"&gt;=0",#REF!)</f>
        <v>#REF!</v>
      </c>
      <c r="K26" s="18" t="str">
        <f>IF(F26="","",I26/J$25)</f>
        <v/>
      </c>
      <c r="L26" s="187"/>
      <c r="M26" s="50"/>
      <c r="N26" s="180"/>
      <c r="O26" s="200"/>
      <c r="P26" s="198"/>
      <c r="Q26" s="190"/>
      <c r="R26" s="193"/>
      <c r="S26" s="210"/>
    </row>
    <row r="27" spans="2:19" ht="12" customHeight="1" thickBot="1" x14ac:dyDescent="0.3">
      <c r="B27" s="183"/>
      <c r="C27" s="189"/>
      <c r="D27" s="179" t="s">
        <v>49</v>
      </c>
      <c r="E27" s="32" t="s">
        <v>50</v>
      </c>
      <c r="F27" s="42"/>
      <c r="G27" s="37">
        <v>1</v>
      </c>
      <c r="H27" s="203">
        <f>SUM(G27:G28)</f>
        <v>2</v>
      </c>
      <c r="I27" s="12">
        <f>G27/H$27</f>
        <v>0.5</v>
      </c>
      <c r="J27" s="206">
        <f>SUMIF(F27:F28,"&gt;=0",I27:I28)</f>
        <v>0</v>
      </c>
      <c r="K27" s="17" t="str">
        <f>IF(F27="","",I27/J$27)</f>
        <v/>
      </c>
      <c r="L27" s="188" t="e">
        <f>SUMPRODUCT(F27:F28,I27:I28)/SUMIF(F27:F28,"&gt;=0",I27:I28)</f>
        <v>#DIV/0!</v>
      </c>
      <c r="M27" s="50"/>
      <c r="N27" s="179" t="s">
        <v>49</v>
      </c>
      <c r="O27" s="201"/>
      <c r="P27" s="194">
        <v>1</v>
      </c>
      <c r="Q27" s="196">
        <f>P27/P$52</f>
        <v>0.05</v>
      </c>
      <c r="R27" s="197" t="str">
        <f>IF(O27="","",Q27/R$53)</f>
        <v/>
      </c>
      <c r="S27" s="210"/>
    </row>
    <row r="28" spans="2:19" ht="12" customHeight="1" thickBot="1" x14ac:dyDescent="0.3">
      <c r="B28" s="183"/>
      <c r="C28" s="189"/>
      <c r="D28" s="181"/>
      <c r="E28" s="31" t="s">
        <v>51</v>
      </c>
      <c r="F28" s="41"/>
      <c r="G28" s="36">
        <v>1</v>
      </c>
      <c r="H28" s="204"/>
      <c r="I28" s="13">
        <f>G28/H$27</f>
        <v>0.5</v>
      </c>
      <c r="J28" s="207" t="e">
        <f>SUMIF(#REF!,"&gt;=0",#REF!)</f>
        <v>#REF!</v>
      </c>
      <c r="K28" s="18" t="str">
        <f>IF(F28="","",I28/J$27)</f>
        <v/>
      </c>
      <c r="L28" s="187"/>
      <c r="M28" s="50"/>
      <c r="N28" s="181"/>
      <c r="O28" s="200"/>
      <c r="P28" s="195"/>
      <c r="Q28" s="191"/>
      <c r="R28" s="193"/>
      <c r="S28" s="210"/>
    </row>
    <row r="29" spans="2:19" ht="12" customHeight="1" thickBot="1" x14ac:dyDescent="0.3">
      <c r="B29" s="183"/>
      <c r="C29" s="189"/>
      <c r="D29" s="179" t="s">
        <v>52</v>
      </c>
      <c r="E29" s="32" t="s">
        <v>53</v>
      </c>
      <c r="F29" s="42"/>
      <c r="G29" s="37">
        <v>1</v>
      </c>
      <c r="H29" s="205">
        <f>SUM(G29:G32)</f>
        <v>4</v>
      </c>
      <c r="I29" s="12">
        <f>G29/H$29</f>
        <v>0.25</v>
      </c>
      <c r="J29" s="206">
        <f>SUMIF(F29:F32,"&gt;=0",I29:I32)</f>
        <v>0</v>
      </c>
      <c r="K29" s="17" t="str">
        <f>IF(F29="","",I29/J$29)</f>
        <v/>
      </c>
      <c r="L29" s="188" t="e">
        <f>SUMPRODUCT(F29:F32,G29:G32)/SUMIF(F29:F32,"&gt;=0",G29:G32)</f>
        <v>#DIV/0!</v>
      </c>
      <c r="M29" s="50"/>
      <c r="N29" s="179" t="s">
        <v>52</v>
      </c>
      <c r="O29" s="201" t="str">
        <f>IFERROR(L29,"")</f>
        <v/>
      </c>
      <c r="P29" s="194">
        <v>1</v>
      </c>
      <c r="Q29" s="196">
        <f>P29/P$52</f>
        <v>0.05</v>
      </c>
      <c r="R29" s="197" t="str">
        <f>IF(O29="","",Q29/R$53)</f>
        <v/>
      </c>
      <c r="S29" s="210"/>
    </row>
    <row r="30" spans="2:19" ht="12" customHeight="1" thickBot="1" x14ac:dyDescent="0.3">
      <c r="B30" s="183"/>
      <c r="C30" s="189"/>
      <c r="D30" s="180"/>
      <c r="E30" s="33" t="s">
        <v>54</v>
      </c>
      <c r="F30" s="43"/>
      <c r="G30" s="38">
        <v>1</v>
      </c>
      <c r="H30" s="203"/>
      <c r="I30" s="14">
        <f t="shared" ref="I30:I32" si="2">G30/H$29</f>
        <v>0.25</v>
      </c>
      <c r="J30" s="208"/>
      <c r="K30" s="19" t="str">
        <f>IF(F30="","",I30/J$29)</f>
        <v/>
      </c>
      <c r="L30" s="186"/>
      <c r="M30" s="50"/>
      <c r="N30" s="180"/>
      <c r="O30" s="202"/>
      <c r="P30" s="198"/>
      <c r="Q30" s="190"/>
      <c r="R30" s="192"/>
      <c r="S30" s="210"/>
    </row>
    <row r="31" spans="2:19" ht="12" customHeight="1" thickBot="1" x14ac:dyDescent="0.3">
      <c r="B31" s="183"/>
      <c r="C31" s="189"/>
      <c r="D31" s="180"/>
      <c r="E31" s="33" t="s">
        <v>55</v>
      </c>
      <c r="F31" s="43"/>
      <c r="G31" s="38">
        <v>1</v>
      </c>
      <c r="H31" s="203"/>
      <c r="I31" s="14">
        <f t="shared" si="2"/>
        <v>0.25</v>
      </c>
      <c r="J31" s="208"/>
      <c r="K31" s="19" t="str">
        <f>IF(F31="","",I31/J$29)</f>
        <v/>
      </c>
      <c r="L31" s="186"/>
      <c r="M31" s="50"/>
      <c r="N31" s="180"/>
      <c r="O31" s="202"/>
      <c r="P31" s="198"/>
      <c r="Q31" s="190"/>
      <c r="R31" s="192"/>
      <c r="S31" s="210"/>
    </row>
    <row r="32" spans="2:19" ht="12" customHeight="1" thickBot="1" x14ac:dyDescent="0.3">
      <c r="B32" s="183"/>
      <c r="C32" s="189"/>
      <c r="D32" s="181"/>
      <c r="E32" s="31" t="s">
        <v>56</v>
      </c>
      <c r="F32" s="41"/>
      <c r="G32" s="36">
        <v>1</v>
      </c>
      <c r="H32" s="204"/>
      <c r="I32" s="13">
        <f t="shared" si="2"/>
        <v>0.25</v>
      </c>
      <c r="J32" s="207"/>
      <c r="K32" s="18" t="str">
        <f>IF(F32="","",I32/J$29)</f>
        <v/>
      </c>
      <c r="L32" s="187"/>
      <c r="M32" s="50"/>
      <c r="N32" s="181"/>
      <c r="O32" s="200"/>
      <c r="P32" s="195"/>
      <c r="Q32" s="191"/>
      <c r="R32" s="193"/>
      <c r="S32" s="210"/>
    </row>
    <row r="33" spans="2:19" ht="12" customHeight="1" thickBot="1" x14ac:dyDescent="0.3">
      <c r="B33" s="183"/>
      <c r="C33" s="189"/>
      <c r="D33" s="180" t="s">
        <v>57</v>
      </c>
      <c r="E33" s="30" t="s">
        <v>58</v>
      </c>
      <c r="F33" s="44"/>
      <c r="G33" s="35">
        <v>1</v>
      </c>
      <c r="H33" s="203">
        <f>SUM(G33:G34)</f>
        <v>2</v>
      </c>
      <c r="I33" s="15">
        <f>G33/H$33</f>
        <v>0.5</v>
      </c>
      <c r="J33" s="206">
        <f>SUMIF(F33:F34,"&gt;=0",I33:I34)</f>
        <v>0</v>
      </c>
      <c r="K33" s="17" t="str">
        <f>IF(F33="","",I33/J$33)</f>
        <v/>
      </c>
      <c r="L33" s="188" t="e">
        <f>SUMPRODUCT(F33:F34,I33:I34)/SUMIF(F33:F34,"&gt;=0",I33:I34)</f>
        <v>#DIV/0!</v>
      </c>
      <c r="M33" s="50"/>
      <c r="N33" s="180" t="s">
        <v>57</v>
      </c>
      <c r="O33" s="201" t="str">
        <f>IFERROR(L33,"")</f>
        <v/>
      </c>
      <c r="P33" s="198">
        <v>1</v>
      </c>
      <c r="Q33" s="190">
        <f>P33/P$52</f>
        <v>0.05</v>
      </c>
      <c r="R33" s="197" t="str">
        <f>IF(O33="","",Q33/R$53)</f>
        <v/>
      </c>
      <c r="S33" s="210"/>
    </row>
    <row r="34" spans="2:19" ht="12" customHeight="1" thickBot="1" x14ac:dyDescent="0.3">
      <c r="B34" s="183"/>
      <c r="C34" s="189"/>
      <c r="D34" s="180"/>
      <c r="E34" s="34" t="s">
        <v>59</v>
      </c>
      <c r="F34" s="45"/>
      <c r="G34" s="39">
        <v>1</v>
      </c>
      <c r="H34" s="204"/>
      <c r="I34" s="16">
        <f>G34/H$33</f>
        <v>0.5</v>
      </c>
      <c r="J34" s="207" t="e">
        <f>SUMIF(#REF!,"&gt;=0",#REF!)</f>
        <v>#REF!</v>
      </c>
      <c r="K34" s="18" t="str">
        <f>IF(F34="","",I34/J$33)</f>
        <v/>
      </c>
      <c r="L34" s="187"/>
      <c r="M34" s="50"/>
      <c r="N34" s="180"/>
      <c r="O34" s="200"/>
      <c r="P34" s="198"/>
      <c r="Q34" s="190"/>
      <c r="R34" s="193"/>
      <c r="S34" s="210"/>
    </row>
    <row r="35" spans="2:19" ht="12" customHeight="1" thickBot="1" x14ac:dyDescent="0.3">
      <c r="B35" s="183"/>
      <c r="C35" s="189"/>
      <c r="D35" s="179" t="s">
        <v>60</v>
      </c>
      <c r="E35" s="32" t="s">
        <v>61</v>
      </c>
      <c r="F35" s="42"/>
      <c r="G35" s="37">
        <v>1</v>
      </c>
      <c r="H35" s="205">
        <f>G35+G36+G37</f>
        <v>3</v>
      </c>
      <c r="I35" s="12">
        <f>G35/H$35</f>
        <v>0.33333333333333331</v>
      </c>
      <c r="J35" s="206">
        <f>SUMIF(F35:F37,"&gt;=0",I35:I37)</f>
        <v>0</v>
      </c>
      <c r="K35" s="17" t="str">
        <f>IF(F35="","",I35/J$35)</f>
        <v/>
      </c>
      <c r="L35" s="188" t="e">
        <f>SUMPRODUCT(F35:F37,G35:G37)/SUMIF(F35:F37,"&gt;=0",G35:G37)</f>
        <v>#DIV/0!</v>
      </c>
      <c r="M35" s="50"/>
      <c r="N35" s="179" t="s">
        <v>60</v>
      </c>
      <c r="O35" s="201"/>
      <c r="P35" s="194">
        <v>1</v>
      </c>
      <c r="Q35" s="196">
        <f>P35/P$52</f>
        <v>0.05</v>
      </c>
      <c r="R35" s="197" t="str">
        <f>IF(O35="","",Q35/R$53)</f>
        <v/>
      </c>
      <c r="S35" s="210"/>
    </row>
    <row r="36" spans="2:19" ht="12" customHeight="1" thickBot="1" x14ac:dyDescent="0.3">
      <c r="B36" s="183"/>
      <c r="C36" s="189"/>
      <c r="D36" s="180"/>
      <c r="E36" s="33" t="s">
        <v>62</v>
      </c>
      <c r="F36" s="43"/>
      <c r="G36" s="38">
        <v>1</v>
      </c>
      <c r="H36" s="203"/>
      <c r="I36" s="14">
        <f t="shared" ref="I36:I37" si="3">G36/H$35</f>
        <v>0.33333333333333331</v>
      </c>
      <c r="J36" s="208"/>
      <c r="K36" s="19" t="str">
        <f>IF(F36="","",I36/J$35)</f>
        <v/>
      </c>
      <c r="L36" s="186"/>
      <c r="M36" s="50"/>
      <c r="N36" s="180"/>
      <c r="O36" s="202"/>
      <c r="P36" s="198"/>
      <c r="Q36" s="190"/>
      <c r="R36" s="192"/>
      <c r="S36" s="210"/>
    </row>
    <row r="37" spans="2:19" ht="12" customHeight="1" thickBot="1" x14ac:dyDescent="0.3">
      <c r="B37" s="183"/>
      <c r="C37" s="189"/>
      <c r="D37" s="181"/>
      <c r="E37" s="31" t="s">
        <v>63</v>
      </c>
      <c r="F37" s="41"/>
      <c r="G37" s="36">
        <v>1</v>
      </c>
      <c r="H37" s="204"/>
      <c r="I37" s="13">
        <f t="shared" si="3"/>
        <v>0.33333333333333331</v>
      </c>
      <c r="J37" s="207"/>
      <c r="K37" s="18" t="str">
        <f>IF(F37="","",I37/J$35)</f>
        <v/>
      </c>
      <c r="L37" s="187"/>
      <c r="M37" s="50"/>
      <c r="N37" s="181"/>
      <c r="O37" s="200"/>
      <c r="P37" s="195"/>
      <c r="Q37" s="191"/>
      <c r="R37" s="193"/>
      <c r="S37" s="210"/>
    </row>
    <row r="38" spans="2:19" ht="12" customHeight="1" thickBot="1" x14ac:dyDescent="0.3">
      <c r="B38" s="183"/>
      <c r="C38" s="189" t="s">
        <v>64</v>
      </c>
      <c r="D38" s="179" t="s">
        <v>65</v>
      </c>
      <c r="E38" s="32" t="s">
        <v>66</v>
      </c>
      <c r="F38" s="42"/>
      <c r="G38" s="37">
        <v>1</v>
      </c>
      <c r="H38" s="203">
        <f>SUM(G38:G39)</f>
        <v>2</v>
      </c>
      <c r="I38" s="12">
        <f>G38/H$38</f>
        <v>0.5</v>
      </c>
      <c r="J38" s="206">
        <f>SUMIF(F38:F39,"&gt;=0",I38:I39)</f>
        <v>0</v>
      </c>
      <c r="K38" s="17" t="str">
        <f>IF(F38="","",I38/J$38)</f>
        <v/>
      </c>
      <c r="L38" s="188" t="e">
        <f>SUMPRODUCT(F38:F39,I38:I39)/SUMIF(F38:F39,"&gt;=0",I38:I39)</f>
        <v>#DIV/0!</v>
      </c>
      <c r="M38" s="50"/>
      <c r="N38" s="179" t="s">
        <v>65</v>
      </c>
      <c r="O38" s="201" t="str">
        <f>IFERROR(L38,"")</f>
        <v/>
      </c>
      <c r="P38" s="194">
        <v>1</v>
      </c>
      <c r="Q38" s="196">
        <f>P38/P$52</f>
        <v>0.05</v>
      </c>
      <c r="R38" s="197" t="str">
        <f>IF(O38="","",Q38/R$53)</f>
        <v/>
      </c>
      <c r="S38" s="210"/>
    </row>
    <row r="39" spans="2:19" ht="12" customHeight="1" thickBot="1" x14ac:dyDescent="0.3">
      <c r="B39" s="183"/>
      <c r="C39" s="189"/>
      <c r="D39" s="181"/>
      <c r="E39" s="31" t="s">
        <v>67</v>
      </c>
      <c r="F39" s="41"/>
      <c r="G39" s="36">
        <v>1</v>
      </c>
      <c r="H39" s="204"/>
      <c r="I39" s="13">
        <f>G39/H$38</f>
        <v>0.5</v>
      </c>
      <c r="J39" s="207" t="e">
        <f>SUMIF(#REF!,"&gt;=0",#REF!)</f>
        <v>#REF!</v>
      </c>
      <c r="K39" s="18" t="str">
        <f>IF(F39="","",I39/J$38)</f>
        <v/>
      </c>
      <c r="L39" s="187"/>
      <c r="M39" s="50"/>
      <c r="N39" s="181"/>
      <c r="O39" s="200"/>
      <c r="P39" s="195"/>
      <c r="Q39" s="191"/>
      <c r="R39" s="193"/>
      <c r="S39" s="210"/>
    </row>
    <row r="40" spans="2:19" ht="12" customHeight="1" thickBot="1" x14ac:dyDescent="0.3">
      <c r="B40" s="183"/>
      <c r="C40" s="189" t="s">
        <v>68</v>
      </c>
      <c r="D40" s="180" t="s">
        <v>69</v>
      </c>
      <c r="E40" s="30" t="s">
        <v>70</v>
      </c>
      <c r="F40" s="44"/>
      <c r="G40" s="35">
        <v>1</v>
      </c>
      <c r="H40" s="205">
        <f>SUM(G40:G43)</f>
        <v>4</v>
      </c>
      <c r="I40" s="15">
        <f>G40/H$40</f>
        <v>0.25</v>
      </c>
      <c r="J40" s="206">
        <f>SUMIF(F40:F43,"&gt;=0",I40:I43)</f>
        <v>0</v>
      </c>
      <c r="K40" s="17" t="str">
        <f>IF(F40="","",I40/J$40)</f>
        <v/>
      </c>
      <c r="L40" s="188" t="e">
        <f>SUMPRODUCT(F40:F43,G40:G43)/SUMIF(F40:F43,"&gt;=0",G40:G43)</f>
        <v>#DIV/0!</v>
      </c>
      <c r="M40" s="50"/>
      <c r="N40" s="180" t="s">
        <v>69</v>
      </c>
      <c r="O40" s="201"/>
      <c r="P40" s="198">
        <v>1</v>
      </c>
      <c r="Q40" s="190">
        <f>P40/P$52</f>
        <v>0.05</v>
      </c>
      <c r="R40" s="197" t="str">
        <f>IF(O40="","",Q40/R$53)</f>
        <v/>
      </c>
      <c r="S40" s="210"/>
    </row>
    <row r="41" spans="2:19" ht="12" customHeight="1" thickBot="1" x14ac:dyDescent="0.3">
      <c r="B41" s="183"/>
      <c r="C41" s="189"/>
      <c r="D41" s="180"/>
      <c r="E41" s="33" t="s">
        <v>71</v>
      </c>
      <c r="F41" s="43"/>
      <c r="G41" s="38">
        <v>1</v>
      </c>
      <c r="H41" s="203"/>
      <c r="I41" s="14">
        <f t="shared" ref="I41:I43" si="4">G41/H$40</f>
        <v>0.25</v>
      </c>
      <c r="J41" s="208"/>
      <c r="K41" s="19" t="str">
        <f>IF(F41="","",I41/J$40)</f>
        <v/>
      </c>
      <c r="L41" s="186"/>
      <c r="M41" s="50"/>
      <c r="N41" s="180"/>
      <c r="O41" s="202"/>
      <c r="P41" s="198"/>
      <c r="Q41" s="190"/>
      <c r="R41" s="192"/>
      <c r="S41" s="210"/>
    </row>
    <row r="42" spans="2:19" ht="12" customHeight="1" thickBot="1" x14ac:dyDescent="0.3">
      <c r="B42" s="183"/>
      <c r="C42" s="189"/>
      <c r="D42" s="180"/>
      <c r="E42" s="33" t="s">
        <v>72</v>
      </c>
      <c r="F42" s="43"/>
      <c r="G42" s="38">
        <v>1</v>
      </c>
      <c r="H42" s="203"/>
      <c r="I42" s="14">
        <f t="shared" si="4"/>
        <v>0.25</v>
      </c>
      <c r="J42" s="208"/>
      <c r="K42" s="19" t="str">
        <f>IF(F42="","",I42/J$40)</f>
        <v/>
      </c>
      <c r="L42" s="186"/>
      <c r="M42" s="50"/>
      <c r="N42" s="180"/>
      <c r="O42" s="202"/>
      <c r="P42" s="198"/>
      <c r="Q42" s="190"/>
      <c r="R42" s="192"/>
      <c r="S42" s="210"/>
    </row>
    <row r="43" spans="2:19" ht="12" customHeight="1" thickBot="1" x14ac:dyDescent="0.3">
      <c r="B43" s="183"/>
      <c r="C43" s="189"/>
      <c r="D43" s="180"/>
      <c r="E43" s="34" t="s">
        <v>73</v>
      </c>
      <c r="F43" s="45"/>
      <c r="G43" s="39">
        <v>1</v>
      </c>
      <c r="H43" s="204"/>
      <c r="I43" s="16">
        <f t="shared" si="4"/>
        <v>0.25</v>
      </c>
      <c r="J43" s="207"/>
      <c r="K43" s="18" t="str">
        <f>IF(F43="","",I43/J$40)</f>
        <v/>
      </c>
      <c r="L43" s="187"/>
      <c r="M43" s="50"/>
      <c r="N43" s="180"/>
      <c r="O43" s="200"/>
      <c r="P43" s="198"/>
      <c r="Q43" s="190"/>
      <c r="R43" s="193"/>
      <c r="S43" s="210"/>
    </row>
    <row r="44" spans="2:19" ht="12" customHeight="1" thickBot="1" x14ac:dyDescent="0.3">
      <c r="B44" s="183"/>
      <c r="C44" s="189" t="s">
        <v>74</v>
      </c>
      <c r="D44" s="179" t="s">
        <v>75</v>
      </c>
      <c r="E44" s="32" t="s">
        <v>76</v>
      </c>
      <c r="F44" s="42"/>
      <c r="G44" s="37">
        <v>1</v>
      </c>
      <c r="H44" s="203">
        <f>SUM(G44:G45)</f>
        <v>2</v>
      </c>
      <c r="I44" s="12">
        <f>G44/H$44</f>
        <v>0.5</v>
      </c>
      <c r="J44" s="206">
        <f>SUMIF(F44:F45,"&gt;=0",I44:I45)</f>
        <v>0</v>
      </c>
      <c r="K44" s="17" t="str">
        <f>IF(F44="","",I44/J$44)</f>
        <v/>
      </c>
      <c r="L44" s="188" t="e">
        <f>SUMPRODUCT(F44:F45,G44:G45)/SUMIF(F44:F45,"&gt;=0",G44:G45)</f>
        <v>#DIV/0!</v>
      </c>
      <c r="M44" s="50"/>
      <c r="N44" s="179" t="s">
        <v>75</v>
      </c>
      <c r="O44" s="201" t="str">
        <f>IFERROR(L44,"")</f>
        <v/>
      </c>
      <c r="P44" s="194">
        <v>1</v>
      </c>
      <c r="Q44" s="196">
        <f>P44/P$52</f>
        <v>0.05</v>
      </c>
      <c r="R44" s="197" t="str">
        <f>IF(O44="","",Q44/R$53)</f>
        <v/>
      </c>
      <c r="S44" s="210"/>
    </row>
    <row r="45" spans="2:19" ht="12" customHeight="1" thickBot="1" x14ac:dyDescent="0.3">
      <c r="B45" s="183"/>
      <c r="C45" s="189"/>
      <c r="D45" s="181"/>
      <c r="E45" s="31" t="s">
        <v>77</v>
      </c>
      <c r="F45" s="41"/>
      <c r="G45" s="36">
        <v>1</v>
      </c>
      <c r="H45" s="204"/>
      <c r="I45" s="13">
        <f>G45/H$44</f>
        <v>0.5</v>
      </c>
      <c r="J45" s="207" t="e">
        <f>SUMIF(#REF!,"&gt;=0",#REF!)</f>
        <v>#REF!</v>
      </c>
      <c r="K45" s="18" t="str">
        <f>IF(F45="","",I45/J$44)</f>
        <v/>
      </c>
      <c r="L45" s="187"/>
      <c r="M45" s="50"/>
      <c r="N45" s="181"/>
      <c r="O45" s="200"/>
      <c r="P45" s="195"/>
      <c r="Q45" s="191"/>
      <c r="R45" s="193"/>
      <c r="S45" s="210"/>
    </row>
    <row r="46" spans="2:19" ht="12" customHeight="1" thickBot="1" x14ac:dyDescent="0.3">
      <c r="B46" s="183"/>
      <c r="C46" s="189"/>
      <c r="D46" s="180" t="s">
        <v>78</v>
      </c>
      <c r="E46" s="30" t="s">
        <v>79</v>
      </c>
      <c r="F46" s="44"/>
      <c r="G46" s="35">
        <v>1</v>
      </c>
      <c r="H46" s="203">
        <f>SUM(G46:G47)</f>
        <v>2</v>
      </c>
      <c r="I46" s="15">
        <f>G46/H$46</f>
        <v>0.5</v>
      </c>
      <c r="J46" s="206">
        <f>SUMIF(F46:F47,"&gt;=0",I46:I47)</f>
        <v>0</v>
      </c>
      <c r="K46" s="17" t="str">
        <f>IF(F46="","",I46/J$46)</f>
        <v/>
      </c>
      <c r="L46" s="188" t="e">
        <f>SUMPRODUCT(F46:F47,G46:G47)/SUMIF(F46:F47,"&gt;=0",G46:G47)</f>
        <v>#DIV/0!</v>
      </c>
      <c r="M46" s="50"/>
      <c r="N46" s="180" t="s">
        <v>78</v>
      </c>
      <c r="O46" s="201" t="str">
        <f>IFERROR(L46,"")</f>
        <v/>
      </c>
      <c r="P46" s="198">
        <v>1</v>
      </c>
      <c r="Q46" s="190">
        <f>P46/P$52</f>
        <v>0.05</v>
      </c>
      <c r="R46" s="197" t="str">
        <f>IF(O46="","",Q46/R$53)</f>
        <v/>
      </c>
      <c r="S46" s="210"/>
    </row>
    <row r="47" spans="2:19" ht="12" customHeight="1" thickBot="1" x14ac:dyDescent="0.3">
      <c r="B47" s="183"/>
      <c r="C47" s="189"/>
      <c r="D47" s="181"/>
      <c r="E47" s="31" t="s">
        <v>80</v>
      </c>
      <c r="F47" s="41"/>
      <c r="G47" s="36">
        <v>1</v>
      </c>
      <c r="H47" s="204"/>
      <c r="I47" s="13">
        <f>G47/H$46</f>
        <v>0.5</v>
      </c>
      <c r="J47" s="207" t="e">
        <f>SUMIF(#REF!,"&gt;=0",#REF!)</f>
        <v>#REF!</v>
      </c>
      <c r="K47" s="18" t="str">
        <f>IF(F47="","",I47/J$46)</f>
        <v/>
      </c>
      <c r="L47" s="187"/>
      <c r="M47" s="50"/>
      <c r="N47" s="181"/>
      <c r="O47" s="200"/>
      <c r="P47" s="195"/>
      <c r="Q47" s="191"/>
      <c r="R47" s="193"/>
      <c r="S47" s="210"/>
    </row>
    <row r="48" spans="2:19" x14ac:dyDescent="0.25">
      <c r="B48" s="183"/>
      <c r="C48" s="189" t="s">
        <v>81</v>
      </c>
      <c r="D48" s="179" t="s">
        <v>82</v>
      </c>
      <c r="E48" s="32" t="s">
        <v>83</v>
      </c>
      <c r="F48" s="42"/>
      <c r="G48" s="37">
        <v>1</v>
      </c>
      <c r="H48" s="203">
        <f>SUM(G48:G49)</f>
        <v>2</v>
      </c>
      <c r="I48" s="12">
        <f>G48/H$48</f>
        <v>0.5</v>
      </c>
      <c r="J48" s="206">
        <f>SUMIF(F48:F49,"&gt;=0",I48:I49)</f>
        <v>0</v>
      </c>
      <c r="K48" s="17" t="str">
        <f>IF(F48="","",I48/J$48)</f>
        <v/>
      </c>
      <c r="L48" s="188" t="e">
        <f>SUMPRODUCT(F48:F49,G48:G49)/SUMIF(F48:F49,"&gt;=0",G48:G49)</f>
        <v>#DIV/0!</v>
      </c>
      <c r="M48" s="50"/>
      <c r="N48" s="179" t="s">
        <v>82</v>
      </c>
      <c r="O48" s="201" t="str">
        <f>IFERROR(L48,"")</f>
        <v/>
      </c>
      <c r="P48" s="194">
        <v>1</v>
      </c>
      <c r="Q48" s="196">
        <f>P48/P$52</f>
        <v>0.05</v>
      </c>
      <c r="R48" s="197" t="str">
        <f>IF(O48="","",Q48/R$53)</f>
        <v/>
      </c>
      <c r="S48" s="210"/>
    </row>
    <row r="49" spans="2:19" x14ac:dyDescent="0.25">
      <c r="B49" s="183"/>
      <c r="C49" s="189"/>
      <c r="D49" s="181"/>
      <c r="E49" s="31" t="s">
        <v>84</v>
      </c>
      <c r="F49" s="41"/>
      <c r="G49" s="36">
        <v>1</v>
      </c>
      <c r="H49" s="204"/>
      <c r="I49" s="13">
        <f>G49/H$48</f>
        <v>0.5</v>
      </c>
      <c r="J49" s="207" t="e">
        <f>SUMIF(#REF!,"&gt;=0",#REF!)</f>
        <v>#REF!</v>
      </c>
      <c r="K49" s="18" t="str">
        <f>IF(F49="","",I49/J$48)</f>
        <v/>
      </c>
      <c r="L49" s="187"/>
      <c r="M49" s="50"/>
      <c r="N49" s="181"/>
      <c r="O49" s="200"/>
      <c r="P49" s="195"/>
      <c r="Q49" s="191"/>
      <c r="R49" s="193"/>
      <c r="S49" s="210"/>
    </row>
    <row r="50" spans="2:19" x14ac:dyDescent="0.25">
      <c r="B50" s="183"/>
      <c r="C50" s="189"/>
      <c r="D50" s="180" t="s">
        <v>85</v>
      </c>
      <c r="E50" s="30" t="s">
        <v>86</v>
      </c>
      <c r="F50" s="44"/>
      <c r="G50" s="35">
        <v>1</v>
      </c>
      <c r="H50" s="203">
        <f>SUM(G50:G51)</f>
        <v>2</v>
      </c>
      <c r="I50" s="15">
        <f>G50/H$50</f>
        <v>0.5</v>
      </c>
      <c r="J50" s="206">
        <f>SUMIF(F50:F51,"&gt;=0",I50:I51)</f>
        <v>0</v>
      </c>
      <c r="K50" s="17" t="str">
        <f>IF(F50="","",I50/J$50)</f>
        <v/>
      </c>
      <c r="L50" s="188" t="e">
        <f>SUMPRODUCT(F50:F51,G50:G51)/SUMIF(F50:F51,"&gt;=0",G50:G51)</f>
        <v>#DIV/0!</v>
      </c>
      <c r="M50" s="50"/>
      <c r="N50" s="180" t="s">
        <v>85</v>
      </c>
      <c r="O50" s="201"/>
      <c r="P50" s="198">
        <v>1</v>
      </c>
      <c r="Q50" s="190">
        <f>P50/P$52</f>
        <v>0.05</v>
      </c>
      <c r="R50" s="197" t="str">
        <f>IF(O50="","",Q50/R$53)</f>
        <v/>
      </c>
      <c r="S50" s="210"/>
    </row>
    <row r="51" spans="2:19" x14ac:dyDescent="0.25">
      <c r="B51" s="184"/>
      <c r="C51" s="189"/>
      <c r="D51" s="181"/>
      <c r="E51" s="31" t="s">
        <v>87</v>
      </c>
      <c r="F51" s="41"/>
      <c r="G51" s="36">
        <v>1</v>
      </c>
      <c r="H51" s="204"/>
      <c r="I51" s="13">
        <f>G51/H$50</f>
        <v>0.5</v>
      </c>
      <c r="J51" s="207" t="e">
        <f>SUMIF(#REF!,"&gt;=0",#REF!)</f>
        <v>#REF!</v>
      </c>
      <c r="K51" s="18" t="str">
        <f>IF(F51="","",I51/J$50)</f>
        <v/>
      </c>
      <c r="L51" s="187"/>
      <c r="M51" s="50"/>
      <c r="N51" s="181"/>
      <c r="O51" s="200"/>
      <c r="P51" s="195"/>
      <c r="Q51" s="191"/>
      <c r="R51" s="193"/>
      <c r="S51" s="211"/>
    </row>
    <row r="52" spans="2:19" ht="15.75" thickBot="1" x14ac:dyDescent="0.3">
      <c r="G52" s="2"/>
      <c r="H52" s="2"/>
      <c r="N52" s="2"/>
      <c r="O52" s="5" t="s">
        <v>88</v>
      </c>
      <c r="P52" s="2">
        <f>SUM(P5:P51)</f>
        <v>20</v>
      </c>
      <c r="Q52" s="3">
        <f>SUM(Q5:Q51)</f>
        <v>1.0000000000000002</v>
      </c>
      <c r="R52" s="3">
        <f>SUM(R5:R51)</f>
        <v>0</v>
      </c>
    </row>
    <row r="53" spans="2:19" x14ac:dyDescent="0.25">
      <c r="N53" s="2"/>
      <c r="O53" s="2" t="s">
        <v>89</v>
      </c>
      <c r="P53" s="2">
        <f>SUMIF(L5:L51,"&gt;=0",P5:P51)</f>
        <v>0</v>
      </c>
      <c r="R53" s="4">
        <f>SUMIF(O5:O51,"&gt;=0",Q5:Q51)</f>
        <v>0</v>
      </c>
    </row>
    <row r="54" spans="2:19" x14ac:dyDescent="0.25">
      <c r="N54" s="2"/>
      <c r="O54" s="2"/>
    </row>
    <row r="55" spans="2:19" ht="15.75" thickBot="1" x14ac:dyDescent="0.3">
      <c r="N55" s="2"/>
      <c r="O55" s="2"/>
    </row>
    <row r="56" spans="2:19" ht="15.75" thickBot="1" x14ac:dyDescent="0.3">
      <c r="B56" s="1" t="s">
        <v>90</v>
      </c>
      <c r="C56" s="185" t="s">
        <v>91</v>
      </c>
      <c r="D56" s="185"/>
      <c r="E56" s="10"/>
      <c r="F56" s="10"/>
      <c r="G56" s="10"/>
      <c r="H56" s="10"/>
      <c r="I56" s="10"/>
      <c r="J56" s="10"/>
      <c r="K56" s="10"/>
      <c r="N56" s="2"/>
      <c r="O56" s="2"/>
    </row>
    <row r="57" spans="2:19" x14ac:dyDescent="0.25">
      <c r="D57" s="2"/>
      <c r="E57" s="2"/>
      <c r="F57" s="2"/>
      <c r="G57" s="2"/>
      <c r="H57" s="2"/>
      <c r="L57"/>
      <c r="M57" s="47"/>
      <c r="N57"/>
      <c r="O57" s="11"/>
      <c r="P57"/>
      <c r="Q57"/>
      <c r="R57"/>
    </row>
    <row r="58" spans="2:19" x14ac:dyDescent="0.25">
      <c r="D58" s="2"/>
      <c r="E58" s="2"/>
      <c r="F58" s="2"/>
      <c r="G58" s="2"/>
      <c r="H58" s="2"/>
      <c r="L58"/>
      <c r="M58" s="47"/>
      <c r="N58"/>
      <c r="O58" s="11"/>
      <c r="P58"/>
      <c r="Q58"/>
      <c r="R58"/>
    </row>
    <row r="59" spans="2:19" x14ac:dyDescent="0.25">
      <c r="D59" s="2"/>
      <c r="E59" s="2"/>
      <c r="F59" s="2"/>
      <c r="G59" s="2"/>
      <c r="H59" s="2"/>
      <c r="L59"/>
      <c r="M59" s="47"/>
      <c r="N59"/>
      <c r="O59" s="11"/>
      <c r="P59"/>
      <c r="Q59"/>
      <c r="R59"/>
    </row>
    <row r="60" spans="2:19" x14ac:dyDescent="0.25">
      <c r="D60" s="2"/>
      <c r="E60" s="2"/>
      <c r="F60" s="2"/>
      <c r="G60" s="2"/>
      <c r="H60" s="2"/>
      <c r="L60"/>
      <c r="M60" s="47"/>
      <c r="N60"/>
      <c r="O60" s="11"/>
      <c r="P60"/>
      <c r="Q60"/>
      <c r="R60"/>
    </row>
    <row r="61" spans="2:19" x14ac:dyDescent="0.25">
      <c r="D61" s="2"/>
      <c r="E61" s="2"/>
      <c r="F61" s="2"/>
      <c r="G61" s="2"/>
      <c r="H61" s="2"/>
      <c r="L61"/>
      <c r="M61" s="47"/>
      <c r="N61"/>
      <c r="O61" s="11"/>
      <c r="P61"/>
      <c r="Q61"/>
      <c r="R61"/>
    </row>
    <row r="62" spans="2:19" x14ac:dyDescent="0.25">
      <c r="D62" s="2"/>
      <c r="E62" s="2"/>
      <c r="F62" s="2"/>
      <c r="G62" s="2"/>
      <c r="H62" s="2"/>
      <c r="L62"/>
      <c r="M62" s="47"/>
      <c r="N62"/>
      <c r="O62" s="11"/>
      <c r="P62"/>
      <c r="Q62"/>
      <c r="R62"/>
    </row>
    <row r="63" spans="2:19" x14ac:dyDescent="0.25">
      <c r="D63" s="2"/>
      <c r="E63" s="2"/>
      <c r="F63" s="2"/>
      <c r="G63" s="2"/>
      <c r="H63" s="2"/>
      <c r="L63"/>
      <c r="M63" s="47"/>
      <c r="N63"/>
      <c r="O63" s="11"/>
      <c r="P63"/>
      <c r="Q63"/>
      <c r="R63"/>
    </row>
    <row r="64" spans="2:19" x14ac:dyDescent="0.25">
      <c r="D64" s="2"/>
      <c r="E64" s="2"/>
      <c r="F64" s="2"/>
      <c r="G64" s="2"/>
      <c r="H64" s="2"/>
      <c r="L64"/>
      <c r="M64" s="47"/>
      <c r="N64"/>
      <c r="O64" s="11"/>
      <c r="P64"/>
      <c r="Q64"/>
      <c r="R64"/>
    </row>
    <row r="65" spans="4:18" x14ac:dyDescent="0.25">
      <c r="D65" s="2"/>
      <c r="E65" s="2"/>
      <c r="F65" s="2"/>
      <c r="G65" s="2"/>
      <c r="H65" s="2"/>
      <c r="L65"/>
      <c r="M65" s="47"/>
      <c r="N65"/>
      <c r="O65" s="11"/>
      <c r="P65"/>
      <c r="Q65"/>
      <c r="R65"/>
    </row>
    <row r="66" spans="4:18" x14ac:dyDescent="0.25">
      <c r="D66" s="2"/>
      <c r="E66" s="2"/>
      <c r="F66" s="2"/>
      <c r="G66" s="2"/>
      <c r="H66" s="2"/>
      <c r="L66"/>
      <c r="M66" s="47"/>
      <c r="N66"/>
      <c r="O66" s="11"/>
      <c r="P66"/>
      <c r="Q66"/>
      <c r="R66"/>
    </row>
    <row r="67" spans="4:18" x14ac:dyDescent="0.25">
      <c r="D67" s="2"/>
      <c r="E67" s="2"/>
      <c r="F67" s="2"/>
      <c r="G67" s="2"/>
      <c r="H67" s="2"/>
      <c r="L67"/>
      <c r="M67" s="47"/>
      <c r="N67"/>
      <c r="O67" s="11"/>
      <c r="P67"/>
      <c r="Q67"/>
      <c r="R67"/>
    </row>
    <row r="68" spans="4:18" x14ac:dyDescent="0.25">
      <c r="D68" s="2"/>
      <c r="E68" s="2"/>
      <c r="F68" s="2"/>
      <c r="G68" s="2"/>
      <c r="H68" s="2"/>
      <c r="L68"/>
      <c r="M68" s="47"/>
      <c r="N68"/>
      <c r="O68" s="11"/>
      <c r="P68"/>
      <c r="Q68"/>
      <c r="R68"/>
    </row>
    <row r="69" spans="4:18" x14ac:dyDescent="0.25">
      <c r="D69" s="2"/>
      <c r="E69" s="2"/>
      <c r="F69" s="2"/>
      <c r="G69" s="2"/>
      <c r="H69" s="2"/>
      <c r="L69"/>
      <c r="M69" s="47"/>
      <c r="N69"/>
      <c r="O69" s="11"/>
      <c r="P69"/>
      <c r="Q69"/>
      <c r="R69"/>
    </row>
    <row r="70" spans="4:18" x14ac:dyDescent="0.25">
      <c r="D70" s="2"/>
      <c r="E70" s="2"/>
      <c r="F70" s="2"/>
      <c r="G70" s="2"/>
      <c r="H70" s="2"/>
      <c r="L70"/>
      <c r="M70" s="47"/>
      <c r="N70"/>
      <c r="O70" s="11"/>
      <c r="P70"/>
      <c r="Q70"/>
      <c r="R70"/>
    </row>
    <row r="71" spans="4:18" x14ac:dyDescent="0.25">
      <c r="D71" s="2"/>
      <c r="E71" s="2"/>
      <c r="F71" s="2"/>
      <c r="G71" s="2"/>
      <c r="H71" s="2"/>
      <c r="L71"/>
      <c r="M71" s="47"/>
      <c r="N71"/>
      <c r="O71" s="11"/>
      <c r="P71"/>
      <c r="Q71"/>
      <c r="R71"/>
    </row>
    <row r="72" spans="4:18" x14ac:dyDescent="0.25">
      <c r="D72" s="2"/>
      <c r="E72" s="2"/>
      <c r="F72" s="2"/>
      <c r="G72" s="2"/>
      <c r="H72" s="2"/>
      <c r="L72"/>
      <c r="M72" s="47"/>
      <c r="N72"/>
      <c r="O72" s="11"/>
      <c r="P72"/>
      <c r="Q72"/>
      <c r="R72"/>
    </row>
    <row r="73" spans="4:18" x14ac:dyDescent="0.25">
      <c r="D73" s="2"/>
      <c r="E73" s="2"/>
      <c r="F73" s="2"/>
      <c r="G73" s="2"/>
      <c r="H73" s="2"/>
      <c r="L73"/>
      <c r="M73" s="47"/>
      <c r="N73"/>
      <c r="O73" s="11"/>
      <c r="P73"/>
      <c r="Q73"/>
      <c r="R73"/>
    </row>
    <row r="74" spans="4:18" x14ac:dyDescent="0.25">
      <c r="D74" s="2"/>
      <c r="E74" s="2"/>
      <c r="F74" s="2"/>
      <c r="G74" s="2"/>
      <c r="H74" s="2"/>
      <c r="L74"/>
      <c r="M74" s="47"/>
      <c r="N74"/>
      <c r="O74" s="11"/>
      <c r="P74"/>
      <c r="Q74"/>
      <c r="R74"/>
    </row>
    <row r="75" spans="4:18" x14ac:dyDescent="0.25">
      <c r="D75" s="2"/>
      <c r="E75" s="2"/>
      <c r="F75" s="2"/>
      <c r="G75" s="2"/>
      <c r="H75" s="2"/>
      <c r="L75"/>
      <c r="M75" s="47"/>
      <c r="N75"/>
      <c r="O75" s="11"/>
      <c r="P75"/>
      <c r="Q75"/>
      <c r="R75"/>
    </row>
    <row r="76" spans="4:18" x14ac:dyDescent="0.25">
      <c r="D76" s="2"/>
      <c r="E76" s="2"/>
      <c r="F76" s="2"/>
      <c r="G76" s="2"/>
      <c r="H76" s="2"/>
      <c r="L76"/>
      <c r="M76" s="47"/>
      <c r="N76"/>
      <c r="O76" s="11"/>
      <c r="P76"/>
      <c r="Q76"/>
      <c r="R76"/>
    </row>
    <row r="77" spans="4:18" x14ac:dyDescent="0.25">
      <c r="D77" s="2"/>
      <c r="E77" s="2"/>
      <c r="F77" s="2"/>
      <c r="G77" s="2"/>
      <c r="H77" s="2"/>
      <c r="L77"/>
      <c r="M77" s="47"/>
      <c r="N77"/>
      <c r="O77" s="11"/>
      <c r="P77"/>
      <c r="Q77"/>
      <c r="R77"/>
    </row>
    <row r="78" spans="4:18" x14ac:dyDescent="0.25">
      <c r="D78" s="2"/>
      <c r="E78" s="2"/>
      <c r="F78" s="2"/>
      <c r="G78" s="2"/>
      <c r="H78" s="2"/>
      <c r="L78"/>
      <c r="M78" s="47"/>
      <c r="N78"/>
      <c r="O78" s="11"/>
      <c r="P78"/>
      <c r="Q78"/>
      <c r="R78"/>
    </row>
    <row r="79" spans="4:18" x14ac:dyDescent="0.25">
      <c r="D79" s="2"/>
      <c r="E79" s="2"/>
      <c r="F79" s="2"/>
      <c r="G79" s="2"/>
      <c r="H79" s="2"/>
      <c r="L79"/>
      <c r="M79" s="47"/>
      <c r="N79"/>
      <c r="O79" s="11"/>
      <c r="P79"/>
      <c r="Q79"/>
      <c r="R79"/>
    </row>
    <row r="80" spans="4:18" x14ac:dyDescent="0.25">
      <c r="D80" s="2"/>
      <c r="E80" s="2"/>
      <c r="F80" s="2"/>
      <c r="G80" s="2"/>
      <c r="H80" s="2"/>
      <c r="L80"/>
      <c r="M80" s="47"/>
      <c r="N80"/>
      <c r="O80" s="11"/>
      <c r="P80"/>
      <c r="Q80"/>
      <c r="R80"/>
    </row>
    <row r="81" spans="4:18" x14ac:dyDescent="0.25">
      <c r="D81" s="2"/>
      <c r="E81" s="2"/>
      <c r="F81" s="2"/>
      <c r="G81" s="2"/>
      <c r="H81" s="2"/>
      <c r="L81"/>
      <c r="M81" s="47"/>
      <c r="N81"/>
      <c r="O81" s="11"/>
      <c r="P81"/>
      <c r="Q81"/>
      <c r="R81"/>
    </row>
    <row r="82" spans="4:18" x14ac:dyDescent="0.25">
      <c r="D82" s="2"/>
      <c r="E82" s="2"/>
      <c r="F82" s="2"/>
      <c r="G82" s="2"/>
      <c r="H82" s="2"/>
      <c r="L82"/>
      <c r="M82" s="47"/>
      <c r="N82"/>
      <c r="O82" s="11"/>
      <c r="P82"/>
      <c r="Q82"/>
      <c r="R82"/>
    </row>
    <row r="83" spans="4:18" x14ac:dyDescent="0.25">
      <c r="D83" s="2"/>
      <c r="E83" s="2"/>
      <c r="F83" s="2"/>
      <c r="G83" s="2"/>
      <c r="H83" s="2"/>
      <c r="L83"/>
      <c r="M83" s="47"/>
      <c r="N83"/>
      <c r="O83" s="11"/>
      <c r="P83"/>
      <c r="Q83"/>
      <c r="R83"/>
    </row>
    <row r="84" spans="4:18" x14ac:dyDescent="0.25">
      <c r="D84" s="2"/>
      <c r="E84" s="2"/>
      <c r="F84" s="2"/>
      <c r="G84" s="2"/>
      <c r="H84" s="2"/>
      <c r="L84"/>
      <c r="M84" s="47"/>
      <c r="N84"/>
      <c r="O84" s="11"/>
      <c r="P84"/>
      <c r="Q84"/>
      <c r="R84"/>
    </row>
    <row r="85" spans="4:18" x14ac:dyDescent="0.25">
      <c r="D85" s="2"/>
      <c r="E85" s="2"/>
      <c r="F85" s="2"/>
      <c r="G85" s="2"/>
      <c r="H85" s="2"/>
      <c r="L85"/>
      <c r="M85" s="47"/>
      <c r="N85"/>
      <c r="O85" s="11"/>
      <c r="P85"/>
      <c r="Q85"/>
      <c r="R85"/>
    </row>
    <row r="86" spans="4:18" x14ac:dyDescent="0.25">
      <c r="D86" s="2"/>
      <c r="E86" s="2"/>
      <c r="F86" s="2"/>
      <c r="G86" s="2"/>
      <c r="H86" s="2"/>
      <c r="L86"/>
      <c r="M86" s="47"/>
      <c r="N86"/>
      <c r="O86" s="11"/>
      <c r="P86"/>
      <c r="Q86"/>
      <c r="R86"/>
    </row>
    <row r="87" spans="4:18" x14ac:dyDescent="0.25">
      <c r="D87" s="2"/>
      <c r="E87" s="2"/>
      <c r="F87" s="2"/>
      <c r="G87" s="2"/>
      <c r="H87" s="2"/>
      <c r="L87"/>
      <c r="M87" s="47"/>
      <c r="N87"/>
      <c r="O87" s="11"/>
      <c r="P87"/>
      <c r="Q87"/>
      <c r="R87"/>
    </row>
    <row r="88" spans="4:18" x14ac:dyDescent="0.25">
      <c r="D88" s="2"/>
      <c r="E88" s="2"/>
      <c r="F88" s="2"/>
      <c r="G88" s="2"/>
      <c r="H88" s="2"/>
      <c r="L88"/>
      <c r="M88" s="47"/>
      <c r="N88"/>
      <c r="O88" s="11"/>
      <c r="P88"/>
      <c r="Q88"/>
      <c r="R88"/>
    </row>
    <row r="89" spans="4:18" x14ac:dyDescent="0.25">
      <c r="D89" s="2"/>
      <c r="E89" s="2"/>
      <c r="F89" s="2"/>
      <c r="G89" s="2"/>
      <c r="H89" s="2"/>
      <c r="L89"/>
      <c r="M89" s="47"/>
      <c r="N89"/>
      <c r="O89" s="11"/>
      <c r="P89"/>
      <c r="Q89"/>
      <c r="R89"/>
    </row>
    <row r="90" spans="4:18" x14ac:dyDescent="0.25">
      <c r="D90" s="2"/>
      <c r="E90" s="2"/>
      <c r="F90" s="2"/>
      <c r="G90" s="2"/>
      <c r="H90" s="2"/>
      <c r="L90"/>
      <c r="M90" s="47"/>
      <c r="N90"/>
      <c r="O90" s="11"/>
      <c r="P90"/>
      <c r="Q90"/>
      <c r="R90"/>
    </row>
    <row r="91" spans="4:18" x14ac:dyDescent="0.25">
      <c r="D91" s="2"/>
      <c r="E91" s="2"/>
      <c r="F91" s="2"/>
      <c r="G91" s="2"/>
      <c r="H91" s="2"/>
      <c r="L91"/>
      <c r="M91" s="47"/>
      <c r="N91"/>
      <c r="O91" s="11"/>
      <c r="P91"/>
      <c r="Q91"/>
      <c r="R91"/>
    </row>
    <row r="92" spans="4:18" x14ac:dyDescent="0.25">
      <c r="D92" s="2"/>
      <c r="E92" s="2"/>
      <c r="F92" s="2"/>
      <c r="G92" s="2"/>
      <c r="H92" s="2"/>
      <c r="L92"/>
      <c r="M92" s="47"/>
      <c r="N92"/>
      <c r="O92" s="11"/>
      <c r="P92"/>
      <c r="Q92"/>
      <c r="R92"/>
    </row>
    <row r="93" spans="4:18" x14ac:dyDescent="0.25">
      <c r="D93" s="2"/>
      <c r="E93" s="2"/>
      <c r="F93" s="2"/>
      <c r="G93" s="2"/>
      <c r="H93" s="2"/>
      <c r="L93"/>
      <c r="M93" s="47"/>
      <c r="N93"/>
      <c r="O93" s="11"/>
      <c r="P93"/>
      <c r="Q93"/>
      <c r="R93"/>
    </row>
    <row r="94" spans="4:18" x14ac:dyDescent="0.25">
      <c r="D94" s="2"/>
      <c r="E94" s="2"/>
      <c r="F94" s="2"/>
      <c r="G94" s="2"/>
      <c r="H94" s="2"/>
      <c r="L94"/>
      <c r="M94" s="47"/>
      <c r="N94"/>
      <c r="O94" s="11"/>
      <c r="P94"/>
      <c r="Q94"/>
      <c r="R94"/>
    </row>
    <row r="95" spans="4:18" x14ac:dyDescent="0.25">
      <c r="D95" s="2"/>
      <c r="E95" s="2"/>
      <c r="F95" s="2"/>
      <c r="G95" s="2"/>
      <c r="H95" s="2"/>
      <c r="L95"/>
      <c r="M95" s="47"/>
      <c r="N95"/>
      <c r="O95" s="11"/>
      <c r="P95"/>
      <c r="Q95"/>
      <c r="R95"/>
    </row>
    <row r="96" spans="4:18" x14ac:dyDescent="0.25">
      <c r="D96" s="2"/>
      <c r="E96" s="2"/>
      <c r="F96" s="2"/>
      <c r="G96" s="2"/>
      <c r="H96" s="2"/>
      <c r="L96"/>
      <c r="M96" s="47"/>
      <c r="N96"/>
      <c r="O96" s="11"/>
      <c r="P96"/>
      <c r="Q96"/>
      <c r="R96"/>
    </row>
    <row r="97" spans="4:18" x14ac:dyDescent="0.25">
      <c r="D97" s="2"/>
      <c r="E97" s="2"/>
      <c r="F97" s="2"/>
      <c r="G97" s="2"/>
      <c r="H97" s="2"/>
      <c r="L97"/>
      <c r="M97" s="47"/>
      <c r="N97"/>
      <c r="O97" s="11"/>
      <c r="P97"/>
      <c r="Q97"/>
      <c r="R97"/>
    </row>
    <row r="98" spans="4:18" x14ac:dyDescent="0.25">
      <c r="D98" s="2"/>
      <c r="E98" s="2"/>
      <c r="F98" s="2"/>
      <c r="G98" s="2"/>
      <c r="H98" s="2"/>
      <c r="L98"/>
      <c r="M98" s="47"/>
      <c r="N98"/>
      <c r="O98" s="11"/>
      <c r="P98"/>
      <c r="Q98"/>
      <c r="R98"/>
    </row>
    <row r="99" spans="4:18" x14ac:dyDescent="0.25">
      <c r="F99" s="2"/>
      <c r="G99" s="2"/>
      <c r="H99" s="2"/>
      <c r="I99" s="2"/>
      <c r="J99" s="2"/>
      <c r="K99" s="2"/>
      <c r="L99"/>
      <c r="M99" s="47"/>
      <c r="N99"/>
      <c r="O99" s="11"/>
      <c r="P99"/>
      <c r="Q99"/>
      <c r="R99"/>
    </row>
    <row r="100" spans="4:18" x14ac:dyDescent="0.25">
      <c r="F100" s="2"/>
      <c r="G100" s="2"/>
      <c r="H100" s="2"/>
      <c r="I100" s="2"/>
      <c r="J100" s="2"/>
      <c r="K100" s="2"/>
      <c r="L100"/>
      <c r="M100" s="47"/>
      <c r="N100"/>
      <c r="O100" s="11"/>
      <c r="P100"/>
      <c r="Q100"/>
      <c r="R100"/>
    </row>
    <row r="101" spans="4:18" x14ac:dyDescent="0.25">
      <c r="F101" s="2"/>
      <c r="G101" s="2"/>
      <c r="H101" s="2"/>
      <c r="I101" s="2"/>
      <c r="J101" s="2"/>
      <c r="K101" s="2"/>
      <c r="L101"/>
      <c r="M101" s="47"/>
      <c r="N101"/>
      <c r="O101" s="11"/>
      <c r="P101"/>
      <c r="Q101"/>
      <c r="R101"/>
    </row>
    <row r="102" spans="4:18" x14ac:dyDescent="0.25">
      <c r="F102" s="2"/>
      <c r="G102" s="2"/>
      <c r="H102" s="2"/>
      <c r="I102" s="2"/>
      <c r="J102" s="2"/>
      <c r="K102" s="2"/>
      <c r="L102"/>
      <c r="M102" s="47"/>
      <c r="N102"/>
      <c r="O102" s="11"/>
      <c r="P102"/>
      <c r="Q102"/>
      <c r="R102"/>
    </row>
    <row r="103" spans="4:18" x14ac:dyDescent="0.25">
      <c r="F103" s="2"/>
      <c r="G103" s="2"/>
      <c r="H103" s="2"/>
      <c r="I103" s="2"/>
      <c r="J103" s="2"/>
      <c r="K103" s="2"/>
      <c r="L103"/>
      <c r="M103" s="47"/>
      <c r="N103"/>
      <c r="O103" s="11"/>
      <c r="P103"/>
      <c r="Q103"/>
      <c r="R103"/>
    </row>
    <row r="104" spans="4:18" x14ac:dyDescent="0.25">
      <c r="F104" s="2"/>
      <c r="G104" s="2"/>
      <c r="H104" s="2"/>
      <c r="I104" s="2"/>
      <c r="J104" s="2"/>
      <c r="K104" s="2"/>
      <c r="L104"/>
      <c r="M104" s="47"/>
      <c r="N104"/>
      <c r="O104" s="11"/>
      <c r="P104"/>
      <c r="Q104"/>
      <c r="R104"/>
    </row>
    <row r="105" spans="4:18" x14ac:dyDescent="0.25">
      <c r="F105" s="2"/>
      <c r="G105" s="2"/>
      <c r="H105" s="2"/>
      <c r="I105" s="2"/>
      <c r="J105" s="2"/>
      <c r="K105" s="2"/>
      <c r="L105"/>
      <c r="M105" s="47"/>
      <c r="N105"/>
      <c r="O105" s="11"/>
      <c r="P105"/>
      <c r="Q105"/>
      <c r="R105"/>
    </row>
    <row r="106" spans="4:18" x14ac:dyDescent="0.25">
      <c r="F106" s="2"/>
      <c r="G106" s="2"/>
      <c r="H106" s="2"/>
      <c r="I106" s="2"/>
      <c r="J106" s="2"/>
      <c r="K106" s="2"/>
      <c r="L106"/>
      <c r="M106" s="47"/>
      <c r="N106"/>
      <c r="O106" s="11"/>
      <c r="P106"/>
      <c r="Q106"/>
      <c r="R106"/>
    </row>
    <row r="107" spans="4:18" x14ac:dyDescent="0.25">
      <c r="F107" s="2"/>
      <c r="G107" s="2"/>
      <c r="H107" s="2"/>
      <c r="I107" s="2"/>
      <c r="J107" s="2"/>
      <c r="K107" s="2"/>
      <c r="L107"/>
      <c r="M107" s="47"/>
      <c r="N107"/>
      <c r="O107" s="11"/>
      <c r="P107"/>
      <c r="Q107"/>
      <c r="R107"/>
    </row>
    <row r="108" spans="4:18" x14ac:dyDescent="0.25">
      <c r="F108" s="2"/>
      <c r="G108" s="2"/>
      <c r="H108" s="2"/>
      <c r="I108" s="2"/>
      <c r="J108" s="2"/>
      <c r="K108" s="2"/>
      <c r="L108"/>
      <c r="M108" s="47"/>
      <c r="N108"/>
      <c r="O108" s="11"/>
      <c r="P108"/>
      <c r="Q108"/>
      <c r="R108"/>
    </row>
    <row r="109" spans="4:18" x14ac:dyDescent="0.25">
      <c r="F109" s="2"/>
      <c r="G109" s="2"/>
      <c r="H109" s="2"/>
      <c r="I109" s="2"/>
      <c r="J109" s="2"/>
      <c r="K109" s="2"/>
      <c r="L109"/>
      <c r="M109" s="47"/>
      <c r="N109"/>
      <c r="O109" s="11"/>
      <c r="P109"/>
      <c r="Q109"/>
      <c r="R109"/>
    </row>
    <row r="110" spans="4:18" x14ac:dyDescent="0.25">
      <c r="F110" s="2"/>
      <c r="G110" s="2"/>
      <c r="H110" s="2"/>
      <c r="I110" s="2"/>
      <c r="J110" s="2"/>
      <c r="K110" s="2"/>
      <c r="L110"/>
      <c r="M110" s="47"/>
      <c r="N110"/>
      <c r="O110" s="11"/>
      <c r="P110"/>
      <c r="Q110"/>
      <c r="R110"/>
    </row>
    <row r="111" spans="4:18" x14ac:dyDescent="0.25">
      <c r="F111" s="2"/>
      <c r="G111" s="2"/>
      <c r="H111" s="2"/>
      <c r="I111" s="2"/>
      <c r="J111" s="2"/>
      <c r="K111" s="2"/>
      <c r="L111"/>
      <c r="M111" s="47"/>
      <c r="N111"/>
      <c r="O111" s="11"/>
      <c r="P111"/>
      <c r="Q111"/>
      <c r="R111"/>
    </row>
    <row r="112" spans="4:18" x14ac:dyDescent="0.25">
      <c r="F112" s="2"/>
      <c r="G112" s="2"/>
      <c r="H112" s="2"/>
      <c r="I112" s="2"/>
      <c r="J112" s="2"/>
      <c r="K112" s="2"/>
      <c r="L112"/>
      <c r="M112" s="47"/>
      <c r="N112"/>
      <c r="O112" s="11"/>
      <c r="P112"/>
      <c r="Q112"/>
      <c r="R112"/>
    </row>
    <row r="113" spans="6:18" x14ac:dyDescent="0.25">
      <c r="F113" s="2"/>
      <c r="G113" s="2"/>
      <c r="H113" s="2"/>
      <c r="I113" s="2"/>
      <c r="J113" s="2"/>
      <c r="K113" s="2"/>
      <c r="L113"/>
      <c r="M113" s="47"/>
      <c r="N113"/>
      <c r="O113" s="11"/>
      <c r="P113"/>
      <c r="Q113"/>
      <c r="R113"/>
    </row>
    <row r="114" spans="6:18" x14ac:dyDescent="0.25">
      <c r="F114" s="2"/>
      <c r="G114" s="2"/>
      <c r="H114" s="2"/>
      <c r="I114" s="2"/>
      <c r="J114" s="2"/>
      <c r="K114" s="2"/>
      <c r="L114"/>
      <c r="M114" s="47"/>
      <c r="N114"/>
      <c r="O114" s="11"/>
      <c r="P114"/>
      <c r="Q114"/>
      <c r="R114"/>
    </row>
    <row r="115" spans="6:18" x14ac:dyDescent="0.25">
      <c r="F115" s="2"/>
      <c r="G115" s="2"/>
      <c r="H115" s="2"/>
      <c r="I115" s="2"/>
      <c r="J115" s="2"/>
      <c r="K115" s="2"/>
      <c r="L115"/>
      <c r="M115" s="47"/>
      <c r="N115"/>
      <c r="O115" s="11"/>
      <c r="P115"/>
      <c r="Q115"/>
      <c r="R115"/>
    </row>
    <row r="116" spans="6:18" x14ac:dyDescent="0.25">
      <c r="F116" s="2"/>
      <c r="G116" s="2"/>
      <c r="H116" s="2"/>
      <c r="I116" s="2"/>
      <c r="J116" s="2"/>
      <c r="K116" s="2"/>
      <c r="L116"/>
      <c r="M116" s="47"/>
      <c r="N116"/>
      <c r="O116" s="11"/>
      <c r="P116"/>
      <c r="Q116"/>
      <c r="R116"/>
    </row>
    <row r="117" spans="6:18" x14ac:dyDescent="0.25">
      <c r="F117" s="2"/>
      <c r="G117" s="2"/>
      <c r="H117" s="2"/>
      <c r="I117" s="2"/>
      <c r="J117" s="2"/>
      <c r="K117" s="2"/>
      <c r="L117"/>
      <c r="M117" s="47"/>
      <c r="N117"/>
      <c r="O117" s="11"/>
      <c r="P117"/>
      <c r="Q117"/>
      <c r="R117"/>
    </row>
    <row r="118" spans="6:18" x14ac:dyDescent="0.25">
      <c r="F118" s="2"/>
      <c r="G118" s="2"/>
      <c r="H118" s="2"/>
      <c r="I118" s="2"/>
      <c r="J118" s="2"/>
      <c r="K118" s="2"/>
      <c r="L118"/>
      <c r="M118" s="47"/>
      <c r="N118"/>
      <c r="O118" s="11"/>
      <c r="P118"/>
      <c r="Q118"/>
      <c r="R118"/>
    </row>
    <row r="119" spans="6:18" x14ac:dyDescent="0.25">
      <c r="F119" s="2"/>
      <c r="G119" s="2"/>
      <c r="H119" s="2"/>
      <c r="I119" s="2"/>
      <c r="J119" s="2"/>
      <c r="K119" s="2"/>
      <c r="L119"/>
      <c r="M119" s="47"/>
      <c r="N119"/>
      <c r="O119" s="11"/>
      <c r="P119"/>
      <c r="Q119"/>
      <c r="R119"/>
    </row>
    <row r="120" spans="6:18" x14ac:dyDescent="0.25">
      <c r="F120" s="2"/>
      <c r="G120" s="2"/>
      <c r="H120" s="2"/>
      <c r="I120" s="2"/>
      <c r="J120" s="2"/>
      <c r="K120" s="2"/>
      <c r="L120"/>
      <c r="M120" s="47"/>
      <c r="N120"/>
      <c r="O120" s="11"/>
      <c r="P120"/>
      <c r="Q120"/>
      <c r="R120"/>
    </row>
    <row r="121" spans="6:18" x14ac:dyDescent="0.25">
      <c r="F121" s="2"/>
      <c r="G121" s="2"/>
      <c r="H121" s="2"/>
      <c r="I121" s="2"/>
      <c r="J121" s="2"/>
      <c r="K121" s="2"/>
      <c r="L121"/>
      <c r="M121" s="47"/>
      <c r="N121"/>
      <c r="O121" s="11"/>
      <c r="P121"/>
      <c r="Q121"/>
      <c r="R121"/>
    </row>
    <row r="122" spans="6:18" x14ac:dyDescent="0.25">
      <c r="F122" s="2"/>
      <c r="G122" s="2"/>
      <c r="H122" s="2"/>
      <c r="I122" s="2"/>
      <c r="J122" s="2"/>
      <c r="K122" s="2"/>
      <c r="L122"/>
      <c r="M122" s="47"/>
      <c r="N122"/>
      <c r="O122" s="11"/>
      <c r="P122"/>
      <c r="Q122"/>
      <c r="R122"/>
    </row>
    <row r="123" spans="6:18" x14ac:dyDescent="0.25">
      <c r="F123" s="2"/>
      <c r="G123" s="2"/>
      <c r="H123" s="2"/>
      <c r="I123" s="2"/>
      <c r="J123" s="2"/>
      <c r="K123" s="2"/>
      <c r="L123"/>
      <c r="M123" s="47"/>
      <c r="N123"/>
      <c r="O123" s="11"/>
      <c r="P123"/>
      <c r="Q123"/>
      <c r="R123"/>
    </row>
    <row r="124" spans="6:18" x14ac:dyDescent="0.25">
      <c r="F124" s="2"/>
      <c r="G124" s="2"/>
      <c r="H124" s="2"/>
      <c r="I124" s="2"/>
      <c r="J124" s="2"/>
      <c r="K124" s="2"/>
      <c r="L124"/>
      <c r="M124" s="47"/>
      <c r="N124"/>
      <c r="O124" s="11"/>
      <c r="P124"/>
      <c r="Q124"/>
      <c r="R124"/>
    </row>
    <row r="125" spans="6:18" x14ac:dyDescent="0.25">
      <c r="F125" s="2"/>
      <c r="G125" s="2"/>
      <c r="H125" s="2"/>
      <c r="I125" s="2"/>
      <c r="J125" s="2"/>
      <c r="K125" s="2"/>
      <c r="L125"/>
      <c r="M125" s="47"/>
      <c r="N125"/>
      <c r="O125" s="11"/>
      <c r="P125"/>
      <c r="Q125"/>
      <c r="R125"/>
    </row>
    <row r="126" spans="6:18" x14ac:dyDescent="0.25">
      <c r="F126" s="2"/>
      <c r="G126" s="2"/>
      <c r="H126" s="2"/>
      <c r="I126" s="2"/>
      <c r="J126" s="2"/>
      <c r="K126" s="2"/>
      <c r="L126"/>
      <c r="M126" s="47"/>
      <c r="N126"/>
      <c r="O126" s="11"/>
      <c r="P126"/>
      <c r="Q126"/>
      <c r="R126"/>
    </row>
    <row r="127" spans="6:18" x14ac:dyDescent="0.25">
      <c r="F127" s="2"/>
      <c r="G127" s="2"/>
      <c r="H127" s="2"/>
      <c r="I127" s="2"/>
      <c r="J127" s="2"/>
      <c r="K127" s="2"/>
      <c r="L127"/>
      <c r="M127" s="47"/>
      <c r="N127"/>
      <c r="O127" s="11"/>
      <c r="P127"/>
      <c r="Q127"/>
      <c r="R127"/>
    </row>
    <row r="128" spans="6:18" x14ac:dyDescent="0.25">
      <c r="F128" s="2"/>
      <c r="G128" s="2"/>
      <c r="H128" s="2"/>
      <c r="I128" s="2"/>
      <c r="J128" s="2"/>
      <c r="K128" s="2"/>
      <c r="L128"/>
      <c r="M128" s="47"/>
      <c r="N128"/>
      <c r="O128" s="11"/>
      <c r="P128"/>
      <c r="Q128"/>
      <c r="R128"/>
    </row>
    <row r="129" spans="6:18" x14ac:dyDescent="0.25">
      <c r="F129" s="2"/>
      <c r="G129" s="2"/>
      <c r="H129" s="2"/>
      <c r="I129" s="2"/>
      <c r="J129" s="2"/>
      <c r="K129" s="2"/>
      <c r="L129"/>
      <c r="M129" s="47"/>
      <c r="N129"/>
      <c r="O129" s="11"/>
      <c r="P129"/>
      <c r="Q129"/>
      <c r="R129"/>
    </row>
    <row r="130" spans="6:18" x14ac:dyDescent="0.25">
      <c r="F130" s="2"/>
      <c r="G130" s="2"/>
      <c r="H130" s="2"/>
      <c r="I130" s="2"/>
      <c r="J130" s="2"/>
      <c r="K130" s="2"/>
      <c r="L130"/>
      <c r="M130" s="47"/>
      <c r="N130"/>
      <c r="O130" s="11"/>
      <c r="P130"/>
      <c r="Q130"/>
      <c r="R130"/>
    </row>
    <row r="131" spans="6:18" x14ac:dyDescent="0.25">
      <c r="F131" s="2"/>
      <c r="G131" s="2"/>
      <c r="H131" s="2"/>
      <c r="I131" s="2"/>
      <c r="J131" s="2"/>
      <c r="K131" s="2"/>
      <c r="L131"/>
      <c r="M131" s="47"/>
      <c r="N131"/>
      <c r="O131" s="11"/>
      <c r="P131"/>
      <c r="Q131"/>
      <c r="R131"/>
    </row>
    <row r="132" spans="6:18" x14ac:dyDescent="0.25">
      <c r="F132" s="2"/>
      <c r="G132" s="2"/>
      <c r="H132" s="2"/>
      <c r="I132" s="2"/>
      <c r="J132" s="2"/>
      <c r="K132" s="2"/>
      <c r="L132"/>
      <c r="M132" s="47"/>
      <c r="N132" s="47"/>
      <c r="O132" s="7"/>
      <c r="P132"/>
      <c r="Q132"/>
      <c r="R132"/>
    </row>
    <row r="133" spans="6:18" x14ac:dyDescent="0.25">
      <c r="F133" s="2"/>
      <c r="G133" s="2"/>
      <c r="H133" s="2"/>
      <c r="I133" s="2"/>
      <c r="J133" s="2"/>
      <c r="K133" s="2"/>
      <c r="L133"/>
      <c r="M133" s="47"/>
      <c r="N133" s="47"/>
      <c r="O133" s="7"/>
      <c r="P133"/>
      <c r="Q133"/>
      <c r="R133"/>
    </row>
    <row r="134" spans="6:18" x14ac:dyDescent="0.25">
      <c r="F134" s="2"/>
      <c r="G134" s="2"/>
      <c r="H134" s="2"/>
      <c r="I134" s="2"/>
      <c r="J134" s="2"/>
      <c r="K134" s="2"/>
      <c r="L134"/>
      <c r="M134" s="47"/>
      <c r="N134" s="47"/>
      <c r="O134" s="7"/>
      <c r="P134"/>
      <c r="Q134"/>
      <c r="R134"/>
    </row>
    <row r="135" spans="6:18" x14ac:dyDescent="0.25">
      <c r="F135" s="2"/>
      <c r="G135" s="2"/>
      <c r="H135" s="2"/>
      <c r="I135" s="2"/>
      <c r="J135" s="2"/>
      <c r="K135" s="2"/>
      <c r="L135"/>
      <c r="M135" s="47"/>
      <c r="N135" s="47"/>
      <c r="O135" s="7"/>
      <c r="P135"/>
      <c r="Q135"/>
      <c r="R135"/>
    </row>
    <row r="136" spans="6:18" x14ac:dyDescent="0.25">
      <c r="F136" s="2"/>
      <c r="G136" s="2"/>
      <c r="H136" s="2"/>
      <c r="I136" s="2"/>
      <c r="J136" s="2"/>
      <c r="K136" s="2"/>
      <c r="L136"/>
      <c r="M136" s="47"/>
      <c r="N136" s="47"/>
      <c r="O136" s="7"/>
      <c r="P136"/>
      <c r="Q136"/>
      <c r="R136"/>
    </row>
    <row r="137" spans="6:18" x14ac:dyDescent="0.25">
      <c r="F137" s="2"/>
      <c r="G137" s="2"/>
      <c r="H137" s="2"/>
      <c r="I137" s="2"/>
      <c r="J137" s="2"/>
      <c r="K137" s="2"/>
      <c r="L137"/>
      <c r="M137" s="47"/>
      <c r="N137" s="47"/>
      <c r="O137" s="7"/>
      <c r="P137"/>
      <c r="Q137"/>
      <c r="R137"/>
    </row>
    <row r="138" spans="6:18" x14ac:dyDescent="0.25">
      <c r="F138" s="2"/>
      <c r="G138" s="2"/>
      <c r="H138" s="2"/>
      <c r="I138" s="2"/>
      <c r="J138" s="2"/>
      <c r="K138" s="2"/>
      <c r="L138"/>
      <c r="M138" s="47"/>
      <c r="N138" s="47"/>
      <c r="O138" s="7"/>
      <c r="P138"/>
      <c r="Q138"/>
      <c r="R138"/>
    </row>
    <row r="139" spans="6:18" x14ac:dyDescent="0.25">
      <c r="F139" s="2"/>
      <c r="G139" s="2"/>
      <c r="H139" s="2"/>
      <c r="I139" s="2"/>
      <c r="J139" s="2"/>
      <c r="K139" s="2"/>
      <c r="L139"/>
      <c r="M139" s="47"/>
      <c r="N139" s="47"/>
      <c r="O139" s="7"/>
      <c r="P139"/>
      <c r="Q139"/>
      <c r="R139"/>
    </row>
    <row r="140" spans="6:18" x14ac:dyDescent="0.25">
      <c r="F140" s="2"/>
      <c r="G140" s="2"/>
      <c r="H140" s="2"/>
      <c r="I140" s="2"/>
      <c r="J140" s="2"/>
      <c r="K140" s="2"/>
      <c r="L140"/>
      <c r="M140" s="47"/>
      <c r="N140" s="47"/>
      <c r="O140" s="7"/>
      <c r="P140"/>
      <c r="Q140"/>
      <c r="R140"/>
    </row>
  </sheetData>
  <mergeCells count="190">
    <mergeCell ref="N38:N39"/>
    <mergeCell ref="N40:N43"/>
    <mergeCell ref="N44:N45"/>
    <mergeCell ref="N46:N47"/>
    <mergeCell ref="N48:N49"/>
    <mergeCell ref="N50:N51"/>
    <mergeCell ref="N12:N13"/>
    <mergeCell ref="N14:N15"/>
    <mergeCell ref="N16:N17"/>
    <mergeCell ref="N18:N19"/>
    <mergeCell ref="N20:N21"/>
    <mergeCell ref="N22:N24"/>
    <mergeCell ref="N25:N26"/>
    <mergeCell ref="N27:N28"/>
    <mergeCell ref="N29:N32"/>
    <mergeCell ref="S5:S51"/>
    <mergeCell ref="C48:C51"/>
    <mergeCell ref="D48:D49"/>
    <mergeCell ref="H48:H49"/>
    <mergeCell ref="J48:J49"/>
    <mergeCell ref="L48:L49"/>
    <mergeCell ref="O48:O49"/>
    <mergeCell ref="P48:P49"/>
    <mergeCell ref="Q48:Q49"/>
    <mergeCell ref="R48:R49"/>
    <mergeCell ref="D50:D51"/>
    <mergeCell ref="H50:H51"/>
    <mergeCell ref="J50:J51"/>
    <mergeCell ref="L50:L51"/>
    <mergeCell ref="O50:O51"/>
    <mergeCell ref="P50:P51"/>
    <mergeCell ref="Q50:Q51"/>
    <mergeCell ref="R50:R51"/>
    <mergeCell ref="O46:O47"/>
    <mergeCell ref="O33:O34"/>
    <mergeCell ref="O35:O37"/>
    <mergeCell ref="O38:O39"/>
    <mergeCell ref="O40:O43"/>
    <mergeCell ref="O44:O45"/>
    <mergeCell ref="J38:J39"/>
    <mergeCell ref="J40:J43"/>
    <mergeCell ref="J44:J45"/>
    <mergeCell ref="J46:J47"/>
    <mergeCell ref="J5:J6"/>
    <mergeCell ref="J7:J8"/>
    <mergeCell ref="J9:J11"/>
    <mergeCell ref="J12:J13"/>
    <mergeCell ref="J20:J21"/>
    <mergeCell ref="J22:J24"/>
    <mergeCell ref="J25:J26"/>
    <mergeCell ref="J27:J28"/>
    <mergeCell ref="J29:J32"/>
    <mergeCell ref="J14:J15"/>
    <mergeCell ref="J16:J17"/>
    <mergeCell ref="J18:J19"/>
    <mergeCell ref="J33:J34"/>
    <mergeCell ref="J35:J37"/>
    <mergeCell ref="H46:H47"/>
    <mergeCell ref="H44:H45"/>
    <mergeCell ref="H38:H39"/>
    <mergeCell ref="H40:H43"/>
    <mergeCell ref="H5:H6"/>
    <mergeCell ref="H7:H8"/>
    <mergeCell ref="H9:H11"/>
    <mergeCell ref="H12:H13"/>
    <mergeCell ref="H14:H15"/>
    <mergeCell ref="H16:H17"/>
    <mergeCell ref="H18:H19"/>
    <mergeCell ref="H20:H21"/>
    <mergeCell ref="H22:H24"/>
    <mergeCell ref="H25:H26"/>
    <mergeCell ref="H27:H28"/>
    <mergeCell ref="H29:H32"/>
    <mergeCell ref="H35:H37"/>
    <mergeCell ref="H33:H34"/>
    <mergeCell ref="P46:P47"/>
    <mergeCell ref="Q44:Q45"/>
    <mergeCell ref="R44:R45"/>
    <mergeCell ref="Q46:Q47"/>
    <mergeCell ref="R46:R47"/>
    <mergeCell ref="P44:P45"/>
    <mergeCell ref="P38:P39"/>
    <mergeCell ref="Q38:Q39"/>
    <mergeCell ref="R38:R39"/>
    <mergeCell ref="P40:P43"/>
    <mergeCell ref="Q40:Q43"/>
    <mergeCell ref="R40:R43"/>
    <mergeCell ref="P33:P34"/>
    <mergeCell ref="Q33:Q34"/>
    <mergeCell ref="R33:R34"/>
    <mergeCell ref="P35:P37"/>
    <mergeCell ref="Q35:Q37"/>
    <mergeCell ref="R35:R37"/>
    <mergeCell ref="Q27:Q28"/>
    <mergeCell ref="L25:L26"/>
    <mergeCell ref="R27:R28"/>
    <mergeCell ref="Q29:Q32"/>
    <mergeCell ref="L29:L32"/>
    <mergeCell ref="P29:P32"/>
    <mergeCell ref="R29:R32"/>
    <mergeCell ref="O25:O26"/>
    <mergeCell ref="O27:O28"/>
    <mergeCell ref="O29:O32"/>
    <mergeCell ref="P27:P28"/>
    <mergeCell ref="N33:N34"/>
    <mergeCell ref="N35:N37"/>
    <mergeCell ref="R25:R26"/>
    <mergeCell ref="O22:O24"/>
    <mergeCell ref="Q16:Q17"/>
    <mergeCell ref="R16:R17"/>
    <mergeCell ref="L18:L19"/>
    <mergeCell ref="Q18:Q19"/>
    <mergeCell ref="L20:L21"/>
    <mergeCell ref="Q20:Q21"/>
    <mergeCell ref="R18:R19"/>
    <mergeCell ref="R20:R21"/>
    <mergeCell ref="O16:O17"/>
    <mergeCell ref="O18:O19"/>
    <mergeCell ref="O20:O21"/>
    <mergeCell ref="R22:R24"/>
    <mergeCell ref="P9:P11"/>
    <mergeCell ref="P12:P13"/>
    <mergeCell ref="P14:P15"/>
    <mergeCell ref="P16:P17"/>
    <mergeCell ref="P18:P19"/>
    <mergeCell ref="P20:P21"/>
    <mergeCell ref="P22:P24"/>
    <mergeCell ref="P25:P26"/>
    <mergeCell ref="Q22:Q24"/>
    <mergeCell ref="Q25:Q26"/>
    <mergeCell ref="L46:L47"/>
    <mergeCell ref="L44:L45"/>
    <mergeCell ref="L40:L43"/>
    <mergeCell ref="L38:L39"/>
    <mergeCell ref="L35:L37"/>
    <mergeCell ref="L9:L11"/>
    <mergeCell ref="L12:L13"/>
    <mergeCell ref="L14:L15"/>
    <mergeCell ref="L16:L17"/>
    <mergeCell ref="L33:L34"/>
    <mergeCell ref="L27:L28"/>
    <mergeCell ref="L22:L24"/>
    <mergeCell ref="D9:D11"/>
    <mergeCell ref="C12:C19"/>
    <mergeCell ref="D12:D13"/>
    <mergeCell ref="D14:D15"/>
    <mergeCell ref="Q5:Q6"/>
    <mergeCell ref="R5:R6"/>
    <mergeCell ref="P7:P8"/>
    <mergeCell ref="Q7:Q8"/>
    <mergeCell ref="R7:R8"/>
    <mergeCell ref="Q9:Q11"/>
    <mergeCell ref="R9:R11"/>
    <mergeCell ref="Q12:Q13"/>
    <mergeCell ref="R12:R13"/>
    <mergeCell ref="Q14:Q15"/>
    <mergeCell ref="R14:R15"/>
    <mergeCell ref="P5:P6"/>
    <mergeCell ref="O5:O6"/>
    <mergeCell ref="O7:O8"/>
    <mergeCell ref="O9:O11"/>
    <mergeCell ref="O12:O13"/>
    <mergeCell ref="O14:O15"/>
    <mergeCell ref="N5:N6"/>
    <mergeCell ref="N7:N8"/>
    <mergeCell ref="N9:N11"/>
    <mergeCell ref="D29:D32"/>
    <mergeCell ref="D16:D17"/>
    <mergeCell ref="D18:D19"/>
    <mergeCell ref="B5:B51"/>
    <mergeCell ref="C56:D56"/>
    <mergeCell ref="L5:L6"/>
    <mergeCell ref="L7:L8"/>
    <mergeCell ref="C38:C39"/>
    <mergeCell ref="C40:C43"/>
    <mergeCell ref="D46:D47"/>
    <mergeCell ref="D44:D45"/>
    <mergeCell ref="D20:D21"/>
    <mergeCell ref="D22:D24"/>
    <mergeCell ref="D25:D26"/>
    <mergeCell ref="D27:D28"/>
    <mergeCell ref="D33:D34"/>
    <mergeCell ref="D35:D37"/>
    <mergeCell ref="D38:D39"/>
    <mergeCell ref="D40:D43"/>
    <mergeCell ref="C20:C37"/>
    <mergeCell ref="C44:C47"/>
    <mergeCell ref="D5:D6"/>
    <mergeCell ref="C5:C11"/>
    <mergeCell ref="D7:D8"/>
  </mergeCells>
  <pageMargins left="0.7" right="0.7" top="0.75" bottom="0.75" header="0.3" footer="0.3"/>
  <pageSetup paperSize="9" orientation="portrait" r:id="rId1"/>
  <ignoredErrors>
    <ignoredError sqref="I5 I7" formula="1"/>
    <ignoredError sqref="H46" formula="1" formulaRange="1"/>
    <ignoredError sqref="H5:H45 H47:H5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56"/>
  <sheetViews>
    <sheetView topLeftCell="A3" workbookViewId="0">
      <selection activeCell="T52" sqref="T52"/>
    </sheetView>
  </sheetViews>
  <sheetFormatPr baseColWidth="10" defaultRowHeight="15" x14ac:dyDescent="0.25"/>
  <cols>
    <col min="1" max="1" width="11.42578125" style="51"/>
    <col min="2" max="2" width="3.7109375" style="51" customWidth="1"/>
    <col min="3" max="3" width="14.28515625" style="70" customWidth="1"/>
    <col min="4" max="4" width="29.42578125" style="78" customWidth="1"/>
    <col min="5" max="12" width="0" style="51" hidden="1" customWidth="1"/>
    <col min="13" max="13" width="11.42578125" style="51"/>
    <col min="14" max="14" width="13.28515625" style="70" customWidth="1"/>
    <col min="15" max="15" width="16.28515625" style="51" bestFit="1" customWidth="1"/>
    <col min="16" max="19" width="11.42578125" style="51"/>
  </cols>
  <sheetData>
    <row r="2" spans="2:26" ht="15.75" thickBot="1" x14ac:dyDescent="0.3"/>
    <row r="3" spans="2:26" s="51" customFormat="1" ht="39" thickBot="1" x14ac:dyDescent="0.25">
      <c r="C3" s="70"/>
      <c r="D3" s="78"/>
      <c r="E3" s="52" t="s">
        <v>0</v>
      </c>
      <c r="F3" s="53" t="s">
        <v>1</v>
      </c>
      <c r="G3" s="54" t="s">
        <v>2</v>
      </c>
      <c r="H3" s="55" t="s">
        <v>3</v>
      </c>
      <c r="I3" s="56" t="s">
        <v>4</v>
      </c>
      <c r="J3" s="55" t="s">
        <v>5</v>
      </c>
      <c r="K3" s="56" t="s">
        <v>6</v>
      </c>
      <c r="L3" s="57" t="s">
        <v>7</v>
      </c>
      <c r="M3" s="58"/>
      <c r="N3" s="79" t="s">
        <v>8</v>
      </c>
      <c r="O3" s="53" t="s">
        <v>9</v>
      </c>
      <c r="P3" s="59" t="s">
        <v>10</v>
      </c>
      <c r="Q3" s="60" t="s">
        <v>11</v>
      </c>
      <c r="R3" s="60" t="s">
        <v>12</v>
      </c>
      <c r="S3" s="61" t="s">
        <v>13</v>
      </c>
      <c r="T3" s="178" t="s">
        <v>204</v>
      </c>
      <c r="U3" s="117" t="s">
        <v>205</v>
      </c>
      <c r="V3" s="117" t="s">
        <v>206</v>
      </c>
      <c r="W3" s="117" t="s">
        <v>207</v>
      </c>
      <c r="X3" s="117" t="s">
        <v>208</v>
      </c>
      <c r="Y3" s="117" t="s">
        <v>209</v>
      </c>
      <c r="Z3" s="117" t="s">
        <v>212</v>
      </c>
    </row>
    <row r="4" spans="2:26" ht="16.5" thickTop="1" thickBot="1" x14ac:dyDescent="0.3">
      <c r="B4" s="212" t="s">
        <v>92</v>
      </c>
      <c r="C4" s="215" t="s">
        <v>93</v>
      </c>
      <c r="D4" s="216" t="s">
        <v>100</v>
      </c>
      <c r="E4" s="30" t="s">
        <v>17</v>
      </c>
      <c r="F4" s="40"/>
      <c r="G4" s="35">
        <v>1</v>
      </c>
      <c r="H4" s="203">
        <f>SUM(G4:G5)</f>
        <v>2</v>
      </c>
      <c r="I4" s="15" t="e">
        <f>G4/H$5</f>
        <v>#DIV/0!</v>
      </c>
      <c r="J4" s="208">
        <f>SUMIF(F4:F5,"&gt;=0",I4:I5)</f>
        <v>0</v>
      </c>
      <c r="K4" s="20" t="str">
        <f>IF(F4="","",I4/J$5)</f>
        <v/>
      </c>
      <c r="L4" s="218" t="e">
        <f>SUMPRODUCT(F4:F5,G4:G5)/SUMIF(F4:F5,"&gt;=0",G4:G5)</f>
        <v>#DIV/0!</v>
      </c>
      <c r="M4" s="62"/>
      <c r="N4" s="222" t="s">
        <v>16</v>
      </c>
      <c r="O4" s="224">
        <f>'CSO 5º EP-1ºT'!N4</f>
        <v>7.7</v>
      </c>
      <c r="P4" s="226">
        <v>1</v>
      </c>
      <c r="Q4" s="228">
        <f>P4/P$52</f>
        <v>4.5454545454545456E-2</v>
      </c>
      <c r="R4" s="230">
        <f>IF(O4="","",Q4/R$53)</f>
        <v>0.16666666666666666</v>
      </c>
      <c r="S4" s="232">
        <f>SUMPRODUCT(O4:O51,P4:P51)/SUMIF(O4:O51,"&gt;=0",P4:P51)</f>
        <v>7.5666666666666664</v>
      </c>
      <c r="T4" s="258">
        <v>6.99</v>
      </c>
      <c r="U4" s="258">
        <v>6.1</v>
      </c>
      <c r="V4" s="258">
        <v>6.48</v>
      </c>
      <c r="W4" s="258"/>
      <c r="X4" s="258"/>
      <c r="Y4" s="258"/>
      <c r="Z4" s="258"/>
    </row>
    <row r="5" spans="2:26" ht="18.75" customHeight="1" thickBot="1" x14ac:dyDescent="0.3">
      <c r="B5" s="213"/>
      <c r="C5" s="215"/>
      <c r="D5" s="217"/>
      <c r="E5" s="31" t="s">
        <v>18</v>
      </c>
      <c r="F5" s="41"/>
      <c r="G5" s="36">
        <v>1</v>
      </c>
      <c r="H5" s="204"/>
      <c r="I5" s="13" t="e">
        <f>G5/H$5</f>
        <v>#DIV/0!</v>
      </c>
      <c r="J5" s="207" t="e">
        <f>SUMIF(#REF!,"&gt;=0",#REF!)</f>
        <v>#REF!</v>
      </c>
      <c r="K5" s="18" t="str">
        <f>IF(F5="","",I5/J$5)</f>
        <v/>
      </c>
      <c r="L5" s="219"/>
      <c r="M5" s="62"/>
      <c r="N5" s="223"/>
      <c r="O5" s="225"/>
      <c r="P5" s="227"/>
      <c r="Q5" s="229"/>
      <c r="R5" s="231"/>
      <c r="S5" s="233"/>
      <c r="T5" s="259"/>
      <c r="U5" s="259"/>
      <c r="V5" s="259"/>
      <c r="W5" s="259"/>
      <c r="X5" s="259"/>
      <c r="Y5" s="259"/>
      <c r="Z5" s="259"/>
    </row>
    <row r="6" spans="2:26" ht="15.75" thickBot="1" x14ac:dyDescent="0.3">
      <c r="B6" s="213"/>
      <c r="C6" s="215"/>
      <c r="D6" s="216" t="s">
        <v>101</v>
      </c>
      <c r="E6" s="32" t="s">
        <v>20</v>
      </c>
      <c r="F6" s="42"/>
      <c r="G6" s="37">
        <v>1</v>
      </c>
      <c r="H6" s="203">
        <f>SUM(G6:G7)</f>
        <v>2</v>
      </c>
      <c r="I6" s="12" t="e">
        <f>G6/H$7</f>
        <v>#DIV/0!</v>
      </c>
      <c r="J6" s="206">
        <f>SUMIF(F6:F7,"&gt;=0",I6:I7)</f>
        <v>0</v>
      </c>
      <c r="K6" s="17" t="str">
        <f>IF(F6="","",I6/J$7)</f>
        <v/>
      </c>
      <c r="L6" s="220" t="e">
        <f>SUMPRODUCT(F6:F7,I6:I7)/SUMIF(F6:F7,"&gt;=0",I6:I7)</f>
        <v>#DIV/0!</v>
      </c>
      <c r="M6" s="62"/>
      <c r="N6" s="222" t="s">
        <v>19</v>
      </c>
      <c r="O6" s="235"/>
      <c r="P6" s="236">
        <v>1</v>
      </c>
      <c r="Q6" s="237">
        <f>P6/P$52</f>
        <v>4.5454545454545456E-2</v>
      </c>
      <c r="R6" s="238" t="str">
        <f>IF(O6="","",Q6/R$53)</f>
        <v/>
      </c>
      <c r="S6" s="233"/>
      <c r="T6" s="259"/>
      <c r="U6" s="259"/>
      <c r="V6" s="259"/>
      <c r="W6" s="259"/>
      <c r="X6" s="259"/>
      <c r="Y6" s="259"/>
      <c r="Z6" s="259"/>
    </row>
    <row r="7" spans="2:26" ht="15.75" thickBot="1" x14ac:dyDescent="0.3">
      <c r="B7" s="213"/>
      <c r="C7" s="215"/>
      <c r="D7" s="217"/>
      <c r="E7" s="31" t="s">
        <v>21</v>
      </c>
      <c r="F7" s="41"/>
      <c r="G7" s="36">
        <v>1</v>
      </c>
      <c r="H7" s="204"/>
      <c r="I7" s="13" t="e">
        <f>G7/H$7</f>
        <v>#DIV/0!</v>
      </c>
      <c r="J7" s="207" t="e">
        <f>SUMIF(#REF!,"&gt;=0",#REF!)</f>
        <v>#REF!</v>
      </c>
      <c r="K7" s="18" t="str">
        <f>IF(F7="","",I7/J$7)</f>
        <v/>
      </c>
      <c r="L7" s="219"/>
      <c r="M7" s="62"/>
      <c r="N7" s="223"/>
      <c r="O7" s="225"/>
      <c r="P7" s="227"/>
      <c r="Q7" s="229"/>
      <c r="R7" s="231"/>
      <c r="S7" s="233"/>
      <c r="T7" s="259"/>
      <c r="U7" s="259"/>
      <c r="V7" s="259"/>
      <c r="W7" s="259"/>
      <c r="X7" s="259"/>
      <c r="Y7" s="259"/>
      <c r="Z7" s="259"/>
    </row>
    <row r="8" spans="2:26" ht="15.75" thickBot="1" x14ac:dyDescent="0.3">
      <c r="B8" s="213"/>
      <c r="C8" s="215"/>
      <c r="D8" s="216" t="s">
        <v>102</v>
      </c>
      <c r="E8" s="32" t="s">
        <v>23</v>
      </c>
      <c r="F8" s="42"/>
      <c r="G8" s="37">
        <v>1</v>
      </c>
      <c r="H8" s="205">
        <f>SUM(G8:G10)</f>
        <v>3</v>
      </c>
      <c r="I8" s="12" t="e">
        <f>G8/H$9</f>
        <v>#DIV/0!</v>
      </c>
      <c r="J8" s="206">
        <f>SUMIF(F8:F10,"&gt;=0",I8:I10)</f>
        <v>0</v>
      </c>
      <c r="K8" s="17" t="str">
        <f>IF(F8="","",I8/J$9)</f>
        <v/>
      </c>
      <c r="L8" s="220" t="e">
        <f>SUMPRODUCT(F8:F10,G8:G10)/SUMIF(F8:F10,"&gt;=0",G8:G10)</f>
        <v>#DIV/0!</v>
      </c>
      <c r="M8" s="62"/>
      <c r="N8" s="222" t="s">
        <v>22</v>
      </c>
      <c r="O8" s="235"/>
      <c r="P8" s="236">
        <v>1</v>
      </c>
      <c r="Q8" s="237">
        <f>P8/P$52</f>
        <v>4.5454545454545456E-2</v>
      </c>
      <c r="R8" s="238" t="str">
        <f>IF(O8="","",Q8/R$53)</f>
        <v/>
      </c>
      <c r="S8" s="233"/>
      <c r="T8" s="259"/>
      <c r="U8" s="259"/>
      <c r="V8" s="259"/>
      <c r="W8" s="259"/>
      <c r="X8" s="259"/>
      <c r="Y8" s="259"/>
      <c r="Z8" s="259"/>
    </row>
    <row r="9" spans="2:26" ht="15.75" thickBot="1" x14ac:dyDescent="0.3">
      <c r="B9" s="213"/>
      <c r="C9" s="215"/>
      <c r="D9" s="221"/>
      <c r="E9" s="33" t="s">
        <v>24</v>
      </c>
      <c r="F9" s="43"/>
      <c r="G9" s="38">
        <v>1</v>
      </c>
      <c r="H9" s="203"/>
      <c r="I9" s="14" t="e">
        <f t="shared" ref="I9:I10" si="0">G9/H$9</f>
        <v>#DIV/0!</v>
      </c>
      <c r="J9" s="208"/>
      <c r="K9" s="19" t="str">
        <f>IF(F9="","",I9/J$9)</f>
        <v/>
      </c>
      <c r="L9" s="218"/>
      <c r="M9" s="62"/>
      <c r="N9" s="239"/>
      <c r="O9" s="240"/>
      <c r="P9" s="226"/>
      <c r="Q9" s="228"/>
      <c r="R9" s="230"/>
      <c r="S9" s="233"/>
      <c r="T9" s="259"/>
      <c r="U9" s="259"/>
      <c r="V9" s="259"/>
      <c r="W9" s="259"/>
      <c r="X9" s="259"/>
      <c r="Y9" s="259"/>
      <c r="Z9" s="259"/>
    </row>
    <row r="10" spans="2:26" ht="15.75" thickBot="1" x14ac:dyDescent="0.3">
      <c r="B10" s="213"/>
      <c r="C10" s="215"/>
      <c r="D10" s="217"/>
      <c r="E10" s="31" t="s">
        <v>25</v>
      </c>
      <c r="F10" s="41"/>
      <c r="G10" s="36">
        <v>1</v>
      </c>
      <c r="H10" s="204"/>
      <c r="I10" s="13" t="e">
        <f t="shared" si="0"/>
        <v>#DIV/0!</v>
      </c>
      <c r="J10" s="207"/>
      <c r="K10" s="18" t="str">
        <f>IF(F10="","",I10/J$9)</f>
        <v/>
      </c>
      <c r="L10" s="219"/>
      <c r="M10" s="62"/>
      <c r="N10" s="223"/>
      <c r="O10" s="225"/>
      <c r="P10" s="227"/>
      <c r="Q10" s="229"/>
      <c r="R10" s="231"/>
      <c r="S10" s="233"/>
      <c r="T10" s="259"/>
      <c r="U10" s="259"/>
      <c r="V10" s="259"/>
      <c r="W10" s="259"/>
      <c r="X10" s="259"/>
      <c r="Y10" s="259"/>
      <c r="Z10" s="259"/>
    </row>
    <row r="11" spans="2:26" ht="12" customHeight="1" thickBot="1" x14ac:dyDescent="0.3">
      <c r="B11" s="213"/>
      <c r="C11" s="215" t="s">
        <v>94</v>
      </c>
      <c r="D11" s="216" t="s">
        <v>103</v>
      </c>
      <c r="E11" s="32" t="s">
        <v>28</v>
      </c>
      <c r="F11" s="42"/>
      <c r="G11" s="37">
        <v>1</v>
      </c>
      <c r="H11" s="203">
        <f>SUM(G11:G12)</f>
        <v>2</v>
      </c>
      <c r="I11" s="12" t="e">
        <f>G11/H$12</f>
        <v>#DIV/0!</v>
      </c>
      <c r="J11" s="206">
        <f>SUMIF(F11:F12,"&gt;=0",I11:I12)</f>
        <v>0</v>
      </c>
      <c r="K11" s="17" t="str">
        <f>IF(F11="","",I11/J$12)</f>
        <v/>
      </c>
      <c r="L11" s="220" t="e">
        <f>SUMPRODUCT(F11:F12,I11:I12)/SUMIF(F11:F12,"&gt;=0",I11:I12)</f>
        <v>#DIV/0!</v>
      </c>
      <c r="M11" s="62"/>
      <c r="N11" s="222" t="s">
        <v>27</v>
      </c>
      <c r="O11" s="235"/>
      <c r="P11" s="236">
        <v>1</v>
      </c>
      <c r="Q11" s="237">
        <f>P11/P$52</f>
        <v>4.5454545454545456E-2</v>
      </c>
      <c r="R11" s="238" t="str">
        <f>IF(O11="","",Q11/R$53)</f>
        <v/>
      </c>
      <c r="S11" s="233"/>
      <c r="T11" s="259"/>
      <c r="U11" s="259"/>
      <c r="V11" s="259"/>
      <c r="W11" s="259"/>
      <c r="X11" s="259"/>
      <c r="Y11" s="259"/>
      <c r="Z11" s="259"/>
    </row>
    <row r="12" spans="2:26" ht="12" customHeight="1" thickBot="1" x14ac:dyDescent="0.3">
      <c r="B12" s="213"/>
      <c r="C12" s="215"/>
      <c r="D12" s="217"/>
      <c r="E12" s="31" t="s">
        <v>28</v>
      </c>
      <c r="F12" s="41"/>
      <c r="G12" s="36">
        <v>1</v>
      </c>
      <c r="H12" s="204"/>
      <c r="I12" s="13" t="e">
        <f>G12/H$12</f>
        <v>#DIV/0!</v>
      </c>
      <c r="J12" s="207" t="e">
        <f>SUMIF(#REF!,"&gt;=0",#REF!)</f>
        <v>#REF!</v>
      </c>
      <c r="K12" s="18" t="str">
        <f>IF(F12="","",I12/J$12)</f>
        <v/>
      </c>
      <c r="L12" s="219"/>
      <c r="M12" s="62"/>
      <c r="N12" s="223"/>
      <c r="O12" s="225"/>
      <c r="P12" s="227"/>
      <c r="Q12" s="229"/>
      <c r="R12" s="231"/>
      <c r="S12" s="233"/>
      <c r="T12" s="259"/>
      <c r="U12" s="259"/>
      <c r="V12" s="259"/>
      <c r="W12" s="259"/>
      <c r="X12" s="259"/>
      <c r="Y12" s="259"/>
      <c r="Z12" s="259"/>
    </row>
    <row r="13" spans="2:26" ht="12" customHeight="1" thickBot="1" x14ac:dyDescent="0.3">
      <c r="B13" s="213"/>
      <c r="C13" s="215"/>
      <c r="D13" s="216" t="s">
        <v>104</v>
      </c>
      <c r="E13" s="32" t="s">
        <v>30</v>
      </c>
      <c r="F13" s="42"/>
      <c r="G13" s="37">
        <v>1</v>
      </c>
      <c r="H13" s="203">
        <f>SUM(G13:G14)</f>
        <v>2</v>
      </c>
      <c r="I13" s="12" t="e">
        <f>G13/H$14</f>
        <v>#DIV/0!</v>
      </c>
      <c r="J13" s="206">
        <f>SUMIF(F13:F14,"&gt;=0",I13:I14)</f>
        <v>0</v>
      </c>
      <c r="K13" s="17" t="str">
        <f>IF(F13="","",I13/J$14)</f>
        <v/>
      </c>
      <c r="L13" s="220" t="e">
        <f>SUMPRODUCT(F13:F14,I13:I14)/SUMIF(F13:F14,"&gt;=0",I13:I14)</f>
        <v>#DIV/0!</v>
      </c>
      <c r="M13" s="62"/>
      <c r="N13" s="222" t="s">
        <v>29</v>
      </c>
      <c r="O13" s="235"/>
      <c r="P13" s="236">
        <v>1</v>
      </c>
      <c r="Q13" s="237">
        <f>P13/P$52</f>
        <v>4.5454545454545456E-2</v>
      </c>
      <c r="R13" s="238" t="str">
        <f t="shared" ref="R13" si="1">IF(O13="","",Q13/R$53)</f>
        <v/>
      </c>
      <c r="S13" s="233"/>
      <c r="T13" s="259"/>
      <c r="U13" s="259"/>
      <c r="V13" s="259"/>
      <c r="W13" s="259"/>
      <c r="X13" s="259"/>
      <c r="Y13" s="259"/>
      <c r="Z13" s="259"/>
    </row>
    <row r="14" spans="2:26" ht="12" customHeight="1" thickBot="1" x14ac:dyDescent="0.3">
      <c r="B14" s="213"/>
      <c r="C14" s="215"/>
      <c r="D14" s="217"/>
      <c r="E14" s="31" t="s">
        <v>31</v>
      </c>
      <c r="F14" s="41"/>
      <c r="G14" s="36">
        <v>1</v>
      </c>
      <c r="H14" s="204"/>
      <c r="I14" s="13" t="e">
        <f>G14/H$14</f>
        <v>#DIV/0!</v>
      </c>
      <c r="J14" s="207" t="e">
        <f>SUMIF(#REF!,"&gt;=0",#REF!)</f>
        <v>#REF!</v>
      </c>
      <c r="K14" s="18" t="str">
        <f>IF(F14="","",I14/J$14)</f>
        <v/>
      </c>
      <c r="L14" s="219"/>
      <c r="M14" s="62"/>
      <c r="N14" s="223"/>
      <c r="O14" s="225"/>
      <c r="P14" s="227"/>
      <c r="Q14" s="229"/>
      <c r="R14" s="231"/>
      <c r="S14" s="233"/>
      <c r="T14" s="259"/>
      <c r="U14" s="259"/>
      <c r="V14" s="259"/>
      <c r="W14" s="259"/>
      <c r="X14" s="259"/>
      <c r="Y14" s="259"/>
      <c r="Z14" s="259"/>
    </row>
    <row r="15" spans="2:26" ht="12" customHeight="1" thickBot="1" x14ac:dyDescent="0.3">
      <c r="B15" s="213"/>
      <c r="C15" s="215"/>
      <c r="D15" s="216" t="s">
        <v>105</v>
      </c>
      <c r="E15" s="32" t="s">
        <v>33</v>
      </c>
      <c r="F15" s="42"/>
      <c r="G15" s="37">
        <v>1</v>
      </c>
      <c r="H15" s="203">
        <f>SUM(G15:G16)</f>
        <v>2</v>
      </c>
      <c r="I15" s="12" t="e">
        <f>G15/H$16</f>
        <v>#DIV/0!</v>
      </c>
      <c r="J15" s="206">
        <f>SUMIF(F15:F16,"&gt;=0",I15:I16)</f>
        <v>0</v>
      </c>
      <c r="K15" s="17" t="str">
        <f>IF(F15="","",I15/J$16)</f>
        <v/>
      </c>
      <c r="L15" s="220" t="e">
        <f>SUMPRODUCT(F15:F16,I15:I16)/SUMIF(F15:F16,"&gt;=0",I15:I16)</f>
        <v>#DIV/0!</v>
      </c>
      <c r="M15" s="62"/>
      <c r="N15" s="222" t="s">
        <v>32</v>
      </c>
      <c r="O15" s="235"/>
      <c r="P15" s="236">
        <v>1</v>
      </c>
      <c r="Q15" s="237">
        <f>P15/P$52</f>
        <v>4.5454545454545456E-2</v>
      </c>
      <c r="R15" s="238" t="str">
        <f t="shared" ref="R15" si="2">IF(O15="","",Q15/R$53)</f>
        <v/>
      </c>
      <c r="S15" s="233"/>
      <c r="T15" s="259"/>
      <c r="U15" s="259"/>
      <c r="V15" s="259"/>
      <c r="W15" s="259"/>
      <c r="X15" s="259"/>
      <c r="Y15" s="259"/>
      <c r="Z15" s="259"/>
    </row>
    <row r="16" spans="2:26" ht="12" customHeight="1" thickBot="1" x14ac:dyDescent="0.3">
      <c r="B16" s="213"/>
      <c r="C16" s="215"/>
      <c r="D16" s="217"/>
      <c r="E16" s="31" t="s">
        <v>34</v>
      </c>
      <c r="F16" s="41"/>
      <c r="G16" s="36">
        <v>1</v>
      </c>
      <c r="H16" s="204"/>
      <c r="I16" s="13" t="e">
        <f>G16/H$16</f>
        <v>#DIV/0!</v>
      </c>
      <c r="J16" s="207" t="e">
        <f>SUMIF(#REF!,"&gt;=0",#REF!)</f>
        <v>#REF!</v>
      </c>
      <c r="K16" s="18" t="str">
        <f>IF(F16="","",I16/J$16)</f>
        <v/>
      </c>
      <c r="L16" s="219"/>
      <c r="M16" s="62"/>
      <c r="N16" s="223"/>
      <c r="O16" s="225"/>
      <c r="P16" s="227"/>
      <c r="Q16" s="229"/>
      <c r="R16" s="231"/>
      <c r="S16" s="233"/>
      <c r="T16" s="259"/>
      <c r="U16" s="259"/>
      <c r="V16" s="259"/>
      <c r="W16" s="259"/>
      <c r="X16" s="259"/>
      <c r="Y16" s="259"/>
      <c r="Z16" s="259"/>
    </row>
    <row r="17" spans="2:26" ht="12" customHeight="1" thickBot="1" x14ac:dyDescent="0.3">
      <c r="B17" s="213"/>
      <c r="C17" s="215"/>
      <c r="D17" s="216" t="s">
        <v>106</v>
      </c>
      <c r="E17" s="32" t="s">
        <v>36</v>
      </c>
      <c r="F17" s="42"/>
      <c r="G17" s="37">
        <v>1</v>
      </c>
      <c r="H17" s="203">
        <f>SUM(G17:G18)</f>
        <v>2</v>
      </c>
      <c r="I17" s="12" t="e">
        <f>G17/H$18</f>
        <v>#DIV/0!</v>
      </c>
      <c r="J17" s="206">
        <f>SUMIF(F17:F18,"&gt;=0",I17:I18)</f>
        <v>0</v>
      </c>
      <c r="K17" s="17" t="str">
        <f>IF(F17="","",I17/J$18)</f>
        <v/>
      </c>
      <c r="L17" s="220" t="e">
        <f>SUMPRODUCT(F17:F18,I17:I18)/SUMIF(F17:F18,"&gt;=0",I17:I18)</f>
        <v>#DIV/0!</v>
      </c>
      <c r="M17" s="62"/>
      <c r="N17" s="222" t="s">
        <v>35</v>
      </c>
      <c r="O17" s="235"/>
      <c r="P17" s="236">
        <v>1</v>
      </c>
      <c r="Q17" s="237">
        <f>P17/P$52</f>
        <v>4.5454545454545456E-2</v>
      </c>
      <c r="R17" s="238" t="str">
        <f t="shared" ref="R17" si="3">IF(O17="","",Q17/R$53)</f>
        <v/>
      </c>
      <c r="S17" s="233"/>
      <c r="T17" s="259"/>
      <c r="U17" s="259"/>
      <c r="V17" s="259"/>
      <c r="W17" s="259"/>
      <c r="X17" s="259"/>
      <c r="Y17" s="259"/>
      <c r="Z17" s="259"/>
    </row>
    <row r="18" spans="2:26" ht="12" customHeight="1" thickBot="1" x14ac:dyDescent="0.3">
      <c r="B18" s="213"/>
      <c r="C18" s="215"/>
      <c r="D18" s="217"/>
      <c r="E18" s="31" t="s">
        <v>37</v>
      </c>
      <c r="F18" s="41"/>
      <c r="G18" s="36">
        <v>1</v>
      </c>
      <c r="H18" s="204"/>
      <c r="I18" s="13" t="e">
        <f>G18/H$18</f>
        <v>#DIV/0!</v>
      </c>
      <c r="J18" s="207" t="e">
        <f>SUMIF(#REF!,"&gt;=0",#REF!)</f>
        <v>#REF!</v>
      </c>
      <c r="K18" s="18" t="str">
        <f>IF(F18="","",I18/J$18)</f>
        <v/>
      </c>
      <c r="L18" s="219"/>
      <c r="M18" s="62"/>
      <c r="N18" s="223"/>
      <c r="O18" s="225"/>
      <c r="P18" s="227"/>
      <c r="Q18" s="229"/>
      <c r="R18" s="231"/>
      <c r="S18" s="233"/>
      <c r="T18" s="259"/>
      <c r="U18" s="259"/>
      <c r="V18" s="259"/>
      <c r="W18" s="259"/>
      <c r="X18" s="259"/>
      <c r="Y18" s="259"/>
      <c r="Z18" s="259"/>
    </row>
    <row r="19" spans="2:26" ht="12" customHeight="1" thickBot="1" x14ac:dyDescent="0.3">
      <c r="B19" s="213"/>
      <c r="C19" s="215" t="s">
        <v>95</v>
      </c>
      <c r="D19" s="221" t="s">
        <v>107</v>
      </c>
      <c r="E19" s="30" t="s">
        <v>40</v>
      </c>
      <c r="F19" s="44"/>
      <c r="G19" s="35">
        <v>1</v>
      </c>
      <c r="H19" s="203">
        <f>SUM(G19:G20)</f>
        <v>2</v>
      </c>
      <c r="I19" s="15" t="e">
        <f>G19/H$20</f>
        <v>#DIV/0!</v>
      </c>
      <c r="J19" s="206">
        <f>SUMIF(F19:F20,"&gt;=0",I19:I20)</f>
        <v>0</v>
      </c>
      <c r="K19" s="17" t="str">
        <f>IF(F19="","",I19/J$20)</f>
        <v/>
      </c>
      <c r="L19" s="220" t="e">
        <f>SUMPRODUCT(F19:F20,I19:I20)/SUMIF(F19:F20,"&gt;=0",I19:I20)</f>
        <v>#DIV/0!</v>
      </c>
      <c r="M19" s="62"/>
      <c r="N19" s="239" t="s">
        <v>39</v>
      </c>
      <c r="O19" s="235"/>
      <c r="P19" s="226">
        <v>1</v>
      </c>
      <c r="Q19" s="228">
        <f>P19/P$52</f>
        <v>4.5454545454545456E-2</v>
      </c>
      <c r="R19" s="238" t="str">
        <f t="shared" ref="R19" si="4">IF(O19="","",Q19/R$53)</f>
        <v/>
      </c>
      <c r="S19" s="233"/>
      <c r="T19" s="259"/>
      <c r="U19" s="259"/>
      <c r="V19" s="259"/>
      <c r="W19" s="259"/>
      <c r="X19" s="259"/>
      <c r="Y19" s="259"/>
      <c r="Z19" s="259"/>
    </row>
    <row r="20" spans="2:26" ht="12" customHeight="1" thickBot="1" x14ac:dyDescent="0.3">
      <c r="B20" s="213"/>
      <c r="C20" s="215"/>
      <c r="D20" s="221"/>
      <c r="E20" s="34" t="s">
        <v>41</v>
      </c>
      <c r="F20" s="45"/>
      <c r="G20" s="39">
        <v>1</v>
      </c>
      <c r="H20" s="204"/>
      <c r="I20" s="16" t="e">
        <f>G20/H$20</f>
        <v>#DIV/0!</v>
      </c>
      <c r="J20" s="207" t="e">
        <f>SUMIF(#REF!,"&gt;=0",#REF!)</f>
        <v>#REF!</v>
      </c>
      <c r="K20" s="18" t="str">
        <f>IF(F20="","",I20/J$20)</f>
        <v/>
      </c>
      <c r="L20" s="219"/>
      <c r="M20" s="62"/>
      <c r="N20" s="239"/>
      <c r="O20" s="225"/>
      <c r="P20" s="226"/>
      <c r="Q20" s="228"/>
      <c r="R20" s="231"/>
      <c r="S20" s="233"/>
      <c r="T20" s="259"/>
      <c r="U20" s="259"/>
      <c r="V20" s="259"/>
      <c r="W20" s="259"/>
      <c r="X20" s="259"/>
      <c r="Y20" s="259"/>
      <c r="Z20" s="259"/>
    </row>
    <row r="21" spans="2:26" ht="12" customHeight="1" thickBot="1" x14ac:dyDescent="0.3">
      <c r="B21" s="213"/>
      <c r="C21" s="215"/>
      <c r="D21" s="216" t="s">
        <v>108</v>
      </c>
      <c r="E21" s="32" t="s">
        <v>43</v>
      </c>
      <c r="F21" s="42"/>
      <c r="G21" s="37">
        <v>1</v>
      </c>
      <c r="H21" s="205">
        <f>SUM(G21:G23)</f>
        <v>3</v>
      </c>
      <c r="I21" s="12" t="e">
        <f>G21/H$22</f>
        <v>#DIV/0!</v>
      </c>
      <c r="J21" s="206">
        <f>SUMIF(F21:F23,"&gt;=0",I21:I23)</f>
        <v>0</v>
      </c>
      <c r="K21" s="17" t="str">
        <f>IF(F21="","",I21/J$22)</f>
        <v/>
      </c>
      <c r="L21" s="220" t="e">
        <f>SUMPRODUCT(F21:F23,G21:G23)/SUMIF(F21:F23,"&gt;=0",G21:G23)</f>
        <v>#DIV/0!</v>
      </c>
      <c r="M21" s="62"/>
      <c r="N21" s="222" t="s">
        <v>42</v>
      </c>
      <c r="O21" s="235"/>
      <c r="P21" s="236">
        <v>1</v>
      </c>
      <c r="Q21" s="237">
        <f>P21/P$52</f>
        <v>4.5454545454545456E-2</v>
      </c>
      <c r="R21" s="238" t="str">
        <f>IF(O21="","",Q21/R$53)</f>
        <v/>
      </c>
      <c r="S21" s="233"/>
      <c r="T21" s="259"/>
      <c r="U21" s="259"/>
      <c r="V21" s="259"/>
      <c r="W21" s="259"/>
      <c r="X21" s="259"/>
      <c r="Y21" s="259"/>
      <c r="Z21" s="259"/>
    </row>
    <row r="22" spans="2:26" ht="12" customHeight="1" thickBot="1" x14ac:dyDescent="0.3">
      <c r="B22" s="213"/>
      <c r="C22" s="215"/>
      <c r="D22" s="221"/>
      <c r="E22" s="33" t="s">
        <v>44</v>
      </c>
      <c r="F22" s="43"/>
      <c r="G22" s="38">
        <v>1</v>
      </c>
      <c r="H22" s="203"/>
      <c r="I22" s="14" t="e">
        <f t="shared" ref="I22:I23" si="5">G22/H$22</f>
        <v>#DIV/0!</v>
      </c>
      <c r="J22" s="208"/>
      <c r="K22" s="19" t="str">
        <f>IF(F22="","",I22/J$22)</f>
        <v/>
      </c>
      <c r="L22" s="218"/>
      <c r="M22" s="62"/>
      <c r="N22" s="239"/>
      <c r="O22" s="240"/>
      <c r="P22" s="226"/>
      <c r="Q22" s="228"/>
      <c r="R22" s="230"/>
      <c r="S22" s="233"/>
      <c r="T22" s="259"/>
      <c r="U22" s="259"/>
      <c r="V22" s="259"/>
      <c r="W22" s="259"/>
      <c r="X22" s="259"/>
      <c r="Y22" s="259"/>
      <c r="Z22" s="259"/>
    </row>
    <row r="23" spans="2:26" ht="12" customHeight="1" thickBot="1" x14ac:dyDescent="0.3">
      <c r="B23" s="213"/>
      <c r="C23" s="215"/>
      <c r="D23" s="217"/>
      <c r="E23" s="31" t="s">
        <v>45</v>
      </c>
      <c r="F23" s="41"/>
      <c r="G23" s="36">
        <v>1</v>
      </c>
      <c r="H23" s="204"/>
      <c r="I23" s="13" t="e">
        <f t="shared" si="5"/>
        <v>#DIV/0!</v>
      </c>
      <c r="J23" s="207"/>
      <c r="K23" s="18" t="str">
        <f>IF(F23="","",I23/J$22)</f>
        <v/>
      </c>
      <c r="L23" s="219"/>
      <c r="M23" s="62"/>
      <c r="N23" s="223"/>
      <c r="O23" s="225"/>
      <c r="P23" s="227"/>
      <c r="Q23" s="229"/>
      <c r="R23" s="231"/>
      <c r="S23" s="233"/>
      <c r="T23" s="259"/>
      <c r="U23" s="259"/>
      <c r="V23" s="259"/>
      <c r="W23" s="259"/>
      <c r="X23" s="259"/>
      <c r="Y23" s="259"/>
      <c r="Z23" s="259"/>
    </row>
    <row r="24" spans="2:26" ht="12" customHeight="1" thickBot="1" x14ac:dyDescent="0.3">
      <c r="B24" s="213"/>
      <c r="C24" s="215"/>
      <c r="D24" s="221" t="s">
        <v>109</v>
      </c>
      <c r="E24" s="30" t="s">
        <v>47</v>
      </c>
      <c r="F24" s="44"/>
      <c r="G24" s="35">
        <v>1</v>
      </c>
      <c r="H24" s="203">
        <f>SUM(G24:G25)</f>
        <v>2</v>
      </c>
      <c r="I24" s="15" t="e">
        <f>G24/H$25</f>
        <v>#DIV/0!</v>
      </c>
      <c r="J24" s="206">
        <f>SUMIF(F24:F25,"&gt;=0",I24:I25)</f>
        <v>0</v>
      </c>
      <c r="K24" s="17" t="str">
        <f>IF(F24="","",I24/J$25)</f>
        <v/>
      </c>
      <c r="L24" s="220" t="e">
        <f>SUMPRODUCT(F24:F25,I24:I25)/SUMIF(F24:F25,"&gt;=0",I24:I25)</f>
        <v>#DIV/0!</v>
      </c>
      <c r="M24" s="62"/>
      <c r="N24" s="239" t="s">
        <v>46</v>
      </c>
      <c r="O24" s="235">
        <f>'CSO 5º EP-1ºT'!N24</f>
        <v>8.2000000000000011</v>
      </c>
      <c r="P24" s="226">
        <v>1</v>
      </c>
      <c r="Q24" s="228">
        <f>P24/P$52</f>
        <v>4.5454545454545456E-2</v>
      </c>
      <c r="R24" s="238">
        <f>IF(O24="","",Q24/R$53)</f>
        <v>0.16666666666666666</v>
      </c>
      <c r="S24" s="233"/>
      <c r="T24" s="259"/>
      <c r="U24" s="259"/>
      <c r="V24" s="259"/>
      <c r="W24" s="259"/>
      <c r="X24" s="259"/>
      <c r="Y24" s="259"/>
      <c r="Z24" s="259"/>
    </row>
    <row r="25" spans="2:26" ht="12" customHeight="1" thickBot="1" x14ac:dyDescent="0.3">
      <c r="B25" s="213"/>
      <c r="C25" s="215"/>
      <c r="D25" s="221"/>
      <c r="E25" s="34" t="s">
        <v>48</v>
      </c>
      <c r="F25" s="45"/>
      <c r="G25" s="39">
        <v>1</v>
      </c>
      <c r="H25" s="204"/>
      <c r="I25" s="16" t="e">
        <f>G25/H$25</f>
        <v>#DIV/0!</v>
      </c>
      <c r="J25" s="207" t="e">
        <f>SUMIF(#REF!,"&gt;=0",#REF!)</f>
        <v>#REF!</v>
      </c>
      <c r="K25" s="18" t="str">
        <f>IF(F25="","",I25/J$25)</f>
        <v/>
      </c>
      <c r="L25" s="219"/>
      <c r="M25" s="62"/>
      <c r="N25" s="239"/>
      <c r="O25" s="225"/>
      <c r="P25" s="226"/>
      <c r="Q25" s="228"/>
      <c r="R25" s="231"/>
      <c r="S25" s="233"/>
      <c r="T25" s="259"/>
      <c r="U25" s="259"/>
      <c r="V25" s="259"/>
      <c r="W25" s="259"/>
      <c r="X25" s="259"/>
      <c r="Y25" s="259"/>
      <c r="Z25" s="259"/>
    </row>
    <row r="26" spans="2:26" ht="12" customHeight="1" x14ac:dyDescent="0.25">
      <c r="B26" s="213"/>
      <c r="C26" s="222" t="s">
        <v>96</v>
      </c>
      <c r="D26" s="216" t="s">
        <v>113</v>
      </c>
      <c r="E26" s="32" t="s">
        <v>66</v>
      </c>
      <c r="F26" s="42"/>
      <c r="G26" s="37">
        <v>1</v>
      </c>
      <c r="H26" s="203">
        <f>SUM(G26:G27)</f>
        <v>2</v>
      </c>
      <c r="I26" s="12" t="e">
        <f>G26/H$27</f>
        <v>#DIV/0!</v>
      </c>
      <c r="J26" s="206">
        <f>SUMIF(F26:F27,"&gt;=0",I26:I27)</f>
        <v>0</v>
      </c>
      <c r="K26" s="17" t="str">
        <f>IF(F26="","",I26/J$27)</f>
        <v/>
      </c>
      <c r="L26" s="220" t="e">
        <f>SUMPRODUCT(F26:F27,I26:I27)/SUMIF(F26:F27,"&gt;=0",I26:I27)</f>
        <v>#DIV/0!</v>
      </c>
      <c r="M26" s="62"/>
      <c r="N26" s="222" t="s">
        <v>65</v>
      </c>
      <c r="O26" s="235">
        <f>'CSO 5º EP-1ºT'!N26</f>
        <v>7.6</v>
      </c>
      <c r="P26" s="236">
        <v>1</v>
      </c>
      <c r="Q26" s="237">
        <f>P26/P$52</f>
        <v>4.5454545454545456E-2</v>
      </c>
      <c r="R26" s="238">
        <f>IF(O26="","",Q26/R$53)</f>
        <v>0.16666666666666666</v>
      </c>
      <c r="S26" s="233"/>
      <c r="T26" s="259"/>
      <c r="U26" s="259"/>
      <c r="V26" s="259"/>
      <c r="W26" s="259"/>
      <c r="X26" s="259"/>
      <c r="Y26" s="259"/>
      <c r="Z26" s="259"/>
    </row>
    <row r="27" spans="2:26" ht="12" customHeight="1" thickBot="1" x14ac:dyDescent="0.3">
      <c r="B27" s="213"/>
      <c r="C27" s="239"/>
      <c r="D27" s="217"/>
      <c r="E27" s="31" t="s">
        <v>67</v>
      </c>
      <c r="F27" s="41"/>
      <c r="G27" s="36">
        <v>1</v>
      </c>
      <c r="H27" s="204"/>
      <c r="I27" s="13" t="e">
        <f>G27/H$27</f>
        <v>#DIV/0!</v>
      </c>
      <c r="J27" s="207" t="e">
        <f>SUMIF(#REF!,"&gt;=0",#REF!)</f>
        <v>#REF!</v>
      </c>
      <c r="K27" s="18" t="str">
        <f>IF(F27="","",I27/J$27)</f>
        <v/>
      </c>
      <c r="L27" s="219"/>
      <c r="M27" s="62"/>
      <c r="N27" s="223"/>
      <c r="O27" s="225"/>
      <c r="P27" s="227"/>
      <c r="Q27" s="229"/>
      <c r="R27" s="231"/>
      <c r="S27" s="233"/>
      <c r="T27" s="259"/>
      <c r="U27" s="259"/>
      <c r="V27" s="259"/>
      <c r="W27" s="259"/>
      <c r="X27" s="259"/>
      <c r="Y27" s="259"/>
      <c r="Z27" s="259"/>
    </row>
    <row r="28" spans="2:26" ht="12" customHeight="1" x14ac:dyDescent="0.25">
      <c r="B28" s="213"/>
      <c r="C28" s="239"/>
      <c r="D28" s="216" t="s">
        <v>110</v>
      </c>
      <c r="E28" s="32" t="s">
        <v>111</v>
      </c>
      <c r="F28" s="42"/>
      <c r="G28" s="37">
        <v>1</v>
      </c>
      <c r="H28" s="203">
        <f>SUM(G28:G29)</f>
        <v>2</v>
      </c>
      <c r="I28" s="12" t="e">
        <f>G28/H$27</f>
        <v>#DIV/0!</v>
      </c>
      <c r="J28" s="206">
        <f>SUMIF(F28:F29,"&gt;=0",I28:I29)</f>
        <v>0</v>
      </c>
      <c r="K28" s="17"/>
      <c r="L28" s="220" t="e">
        <f>SUMPRODUCT(F28:F29,I28:I29)/SUMIF(F28:F29,"&gt;=0",I28:I29)</f>
        <v>#DIV/0!</v>
      </c>
      <c r="M28" s="62"/>
      <c r="N28" s="222" t="s">
        <v>134</v>
      </c>
      <c r="O28" s="256"/>
      <c r="P28" s="241">
        <v>1</v>
      </c>
      <c r="Q28" s="237">
        <f>P30/P$52</f>
        <v>4.5454545454545456E-2</v>
      </c>
      <c r="R28" s="238" t="str">
        <f>IF(O28="","",Q28/R$53)</f>
        <v/>
      </c>
      <c r="S28" s="233"/>
      <c r="T28" s="259"/>
      <c r="U28" s="259"/>
      <c r="V28" s="259"/>
      <c r="W28" s="259"/>
      <c r="X28" s="259"/>
      <c r="Y28" s="259"/>
      <c r="Z28" s="259"/>
    </row>
    <row r="29" spans="2:26" ht="12" customHeight="1" thickBot="1" x14ac:dyDescent="0.3">
      <c r="B29" s="213"/>
      <c r="C29" s="223"/>
      <c r="D29" s="217"/>
      <c r="E29" s="74" t="s">
        <v>112</v>
      </c>
      <c r="F29" s="72"/>
      <c r="G29" s="75">
        <v>1</v>
      </c>
      <c r="H29" s="204"/>
      <c r="I29" s="13" t="e">
        <f>G29/H$27</f>
        <v>#DIV/0!</v>
      </c>
      <c r="J29" s="207" t="e">
        <f>SUMIF(#REF!,"&gt;=0",#REF!)</f>
        <v>#REF!</v>
      </c>
      <c r="K29" s="77"/>
      <c r="L29" s="219"/>
      <c r="M29" s="62"/>
      <c r="N29" s="223"/>
      <c r="O29" s="257"/>
      <c r="P29" s="242"/>
      <c r="Q29" s="229"/>
      <c r="R29" s="231"/>
      <c r="S29" s="233"/>
      <c r="T29" s="259"/>
      <c r="U29" s="259"/>
      <c r="V29" s="259"/>
      <c r="W29" s="259"/>
      <c r="X29" s="259"/>
      <c r="Y29" s="259"/>
      <c r="Z29" s="259"/>
    </row>
    <row r="30" spans="2:26" ht="12" customHeight="1" x14ac:dyDescent="0.25">
      <c r="B30" s="213"/>
      <c r="C30" s="222" t="s">
        <v>97</v>
      </c>
      <c r="D30" s="216" t="s">
        <v>122</v>
      </c>
      <c r="E30" s="32" t="s">
        <v>70</v>
      </c>
      <c r="F30" s="42"/>
      <c r="G30" s="37">
        <v>1</v>
      </c>
      <c r="H30" s="205">
        <f>SUM(G30:G33)</f>
        <v>4</v>
      </c>
      <c r="I30" s="12" t="e">
        <f>G30/H$31</f>
        <v>#DIV/0!</v>
      </c>
      <c r="J30" s="206">
        <f>SUMIF(F30:F33,"&gt;=0",I30:I33)</f>
        <v>0</v>
      </c>
      <c r="K30" s="17" t="str">
        <f t="shared" ref="K30:K41" si="6">IF(F30="","",I30/J$31)</f>
        <v/>
      </c>
      <c r="L30" s="245" t="e">
        <f>SUMPRODUCT(F30:F33,G30:G33)/SUMIF(F30:F33,"&gt;=0",G30:G33)</f>
        <v>#DIV/0!</v>
      </c>
      <c r="M30" s="62"/>
      <c r="N30" s="222" t="s">
        <v>69</v>
      </c>
      <c r="O30" s="248">
        <f>'CSO 5º EP-1ºT'!N30</f>
        <v>6</v>
      </c>
      <c r="P30" s="236">
        <v>1</v>
      </c>
      <c r="Q30" s="237">
        <f>P30/P$52</f>
        <v>4.5454545454545456E-2</v>
      </c>
      <c r="R30" s="238">
        <f>IF(O30="","",Q30/R$53)</f>
        <v>0.16666666666666666</v>
      </c>
      <c r="S30" s="233"/>
      <c r="T30" s="259"/>
      <c r="U30" s="259"/>
      <c r="V30" s="259"/>
      <c r="W30" s="259"/>
      <c r="X30" s="259"/>
      <c r="Y30" s="259"/>
      <c r="Z30" s="259"/>
    </row>
    <row r="31" spans="2:26" ht="12" customHeight="1" x14ac:dyDescent="0.25">
      <c r="B31" s="213"/>
      <c r="C31" s="239"/>
      <c r="D31" s="221"/>
      <c r="E31" s="33" t="s">
        <v>71</v>
      </c>
      <c r="F31" s="43"/>
      <c r="G31" s="38">
        <v>1</v>
      </c>
      <c r="H31" s="203"/>
      <c r="I31" s="14" t="e">
        <f t="shared" ref="I31:I41" si="7">G31/H$31</f>
        <v>#DIV/0!</v>
      </c>
      <c r="J31" s="208"/>
      <c r="K31" s="19" t="str">
        <f t="shared" si="6"/>
        <v/>
      </c>
      <c r="L31" s="246"/>
      <c r="M31" s="62"/>
      <c r="N31" s="239"/>
      <c r="O31" s="249"/>
      <c r="P31" s="226"/>
      <c r="Q31" s="228"/>
      <c r="R31" s="230"/>
      <c r="S31" s="233"/>
      <c r="T31" s="259"/>
      <c r="U31" s="259"/>
      <c r="V31" s="259"/>
      <c r="W31" s="259"/>
      <c r="X31" s="259"/>
      <c r="Y31" s="259"/>
      <c r="Z31" s="259"/>
    </row>
    <row r="32" spans="2:26" ht="12" customHeight="1" x14ac:dyDescent="0.25">
      <c r="B32" s="213"/>
      <c r="C32" s="239"/>
      <c r="D32" s="221"/>
      <c r="E32" s="33" t="s">
        <v>72</v>
      </c>
      <c r="F32" s="43"/>
      <c r="G32" s="38">
        <v>1</v>
      </c>
      <c r="H32" s="203"/>
      <c r="I32" s="14" t="e">
        <f t="shared" si="7"/>
        <v>#DIV/0!</v>
      </c>
      <c r="J32" s="208"/>
      <c r="K32" s="19" t="str">
        <f t="shared" si="6"/>
        <v/>
      </c>
      <c r="L32" s="246"/>
      <c r="M32" s="62"/>
      <c r="N32" s="239"/>
      <c r="O32" s="249"/>
      <c r="P32" s="226"/>
      <c r="Q32" s="228"/>
      <c r="R32" s="230"/>
      <c r="S32" s="233"/>
      <c r="T32" s="259"/>
      <c r="U32" s="259"/>
      <c r="V32" s="259"/>
      <c r="W32" s="259"/>
      <c r="X32" s="259"/>
      <c r="Y32" s="259"/>
      <c r="Z32" s="259"/>
    </row>
    <row r="33" spans="2:26" ht="12" customHeight="1" thickBot="1" x14ac:dyDescent="0.3">
      <c r="B33" s="213"/>
      <c r="C33" s="239"/>
      <c r="D33" s="244"/>
      <c r="E33" s="31" t="s">
        <v>73</v>
      </c>
      <c r="F33" s="41"/>
      <c r="G33" s="36">
        <v>1</v>
      </c>
      <c r="H33" s="204"/>
      <c r="I33" s="13" t="e">
        <f t="shared" si="7"/>
        <v>#DIV/0!</v>
      </c>
      <c r="J33" s="207"/>
      <c r="K33" s="18" t="str">
        <f t="shared" si="6"/>
        <v/>
      </c>
      <c r="L33" s="247"/>
      <c r="M33" s="62"/>
      <c r="N33" s="223"/>
      <c r="O33" s="250"/>
      <c r="P33" s="227"/>
      <c r="Q33" s="229"/>
      <c r="R33" s="231"/>
      <c r="S33" s="233"/>
      <c r="T33" s="259"/>
      <c r="U33" s="259"/>
      <c r="V33" s="259"/>
      <c r="W33" s="259"/>
      <c r="X33" s="259"/>
      <c r="Y33" s="259"/>
      <c r="Z33" s="259"/>
    </row>
    <row r="34" spans="2:26" ht="12" customHeight="1" x14ac:dyDescent="0.25">
      <c r="B34" s="213"/>
      <c r="C34" s="239"/>
      <c r="D34" s="252" t="s">
        <v>123</v>
      </c>
      <c r="E34" s="32" t="s">
        <v>114</v>
      </c>
      <c r="F34" s="42"/>
      <c r="G34" s="37">
        <v>1</v>
      </c>
      <c r="H34" s="205">
        <f>SUM(G34:G35)</f>
        <v>2</v>
      </c>
      <c r="I34" s="12" t="e">
        <f t="shared" si="7"/>
        <v>#DIV/0!</v>
      </c>
      <c r="J34" s="206">
        <f t="shared" ref="J34" si="8">SUMIF(F34:F35,"&gt;=0",I34:I35)</f>
        <v>0</v>
      </c>
      <c r="K34" s="17" t="str">
        <f t="shared" si="6"/>
        <v/>
      </c>
      <c r="L34" s="220" t="e">
        <f t="shared" ref="L34" si="9">SUMPRODUCT(F34:F35,I34:I35)/SUMIF(F34:F35,"&gt;=0",I34:I35)</f>
        <v>#DIV/0!</v>
      </c>
      <c r="M34" s="62"/>
      <c r="N34" s="222" t="s">
        <v>135</v>
      </c>
      <c r="O34" s="81"/>
      <c r="P34" s="241">
        <v>1</v>
      </c>
      <c r="Q34" s="237">
        <f>P34/P$52</f>
        <v>4.5454545454545456E-2</v>
      </c>
      <c r="R34" s="238" t="str">
        <f>IF(O34="","",Q34/R$53)</f>
        <v/>
      </c>
      <c r="S34" s="233"/>
      <c r="T34" s="259"/>
      <c r="U34" s="259"/>
      <c r="V34" s="259"/>
      <c r="W34" s="259"/>
      <c r="X34" s="259"/>
      <c r="Y34" s="259"/>
      <c r="Z34" s="259"/>
    </row>
    <row r="35" spans="2:26" ht="12" customHeight="1" thickBot="1" x14ac:dyDescent="0.3">
      <c r="B35" s="213"/>
      <c r="C35" s="239"/>
      <c r="D35" s="244"/>
      <c r="E35" s="74" t="s">
        <v>115</v>
      </c>
      <c r="F35" s="72"/>
      <c r="G35" s="75">
        <v>1</v>
      </c>
      <c r="H35" s="204"/>
      <c r="I35" s="76" t="e">
        <f t="shared" si="7"/>
        <v>#DIV/0!</v>
      </c>
      <c r="J35" s="207" t="e">
        <f>SUMIF(#REF!,"&gt;=0",#REF!)</f>
        <v>#REF!</v>
      </c>
      <c r="K35" s="77" t="str">
        <f t="shared" si="6"/>
        <v/>
      </c>
      <c r="L35" s="219"/>
      <c r="M35" s="62"/>
      <c r="N35" s="223"/>
      <c r="O35" s="82"/>
      <c r="P35" s="242"/>
      <c r="Q35" s="229"/>
      <c r="R35" s="231"/>
      <c r="S35" s="233"/>
      <c r="T35" s="259"/>
      <c r="U35" s="259"/>
      <c r="V35" s="259"/>
      <c r="W35" s="259"/>
      <c r="X35" s="259"/>
      <c r="Y35" s="259"/>
      <c r="Z35" s="259"/>
    </row>
    <row r="36" spans="2:26" ht="12" customHeight="1" x14ac:dyDescent="0.25">
      <c r="B36" s="213"/>
      <c r="C36" s="239"/>
      <c r="D36" s="252" t="s">
        <v>124</v>
      </c>
      <c r="E36" s="32" t="s">
        <v>117</v>
      </c>
      <c r="F36" s="42"/>
      <c r="G36" s="37">
        <v>1</v>
      </c>
      <c r="H36" s="205">
        <f t="shared" ref="H36" si="10">SUM(G36:G37)</f>
        <v>2</v>
      </c>
      <c r="I36" s="12" t="e">
        <f t="shared" si="7"/>
        <v>#DIV/0!</v>
      </c>
      <c r="J36" s="206">
        <f t="shared" ref="J36" si="11">SUMIF(F36:F37,"&gt;=0",I36:I37)</f>
        <v>0</v>
      </c>
      <c r="K36" s="17" t="str">
        <f t="shared" si="6"/>
        <v/>
      </c>
      <c r="L36" s="220" t="e">
        <f t="shared" ref="L36" si="12">SUMPRODUCT(F36:F37,I36:I37)/SUMIF(F36:F37,"&gt;=0",I36:I37)</f>
        <v>#DIV/0!</v>
      </c>
      <c r="M36" s="62"/>
      <c r="N36" s="239" t="s">
        <v>136</v>
      </c>
      <c r="O36" s="256">
        <f>'CSO 5º EP-1ºT'!N36</f>
        <v>7.5</v>
      </c>
      <c r="P36" s="243">
        <v>1</v>
      </c>
      <c r="Q36" s="237">
        <f t="shared" ref="Q36" si="13">P36/P$52</f>
        <v>4.5454545454545456E-2</v>
      </c>
      <c r="R36" s="238">
        <f t="shared" ref="R36" si="14">IF(O36="","",Q36/R$53)</f>
        <v>0.16666666666666666</v>
      </c>
      <c r="S36" s="233"/>
      <c r="T36" s="259"/>
      <c r="U36" s="259"/>
      <c r="V36" s="259"/>
      <c r="W36" s="259"/>
      <c r="X36" s="259"/>
      <c r="Y36" s="259"/>
      <c r="Z36" s="259"/>
    </row>
    <row r="37" spans="2:26" ht="12" customHeight="1" thickBot="1" x14ac:dyDescent="0.3">
      <c r="B37" s="213"/>
      <c r="C37" s="239"/>
      <c r="D37" s="244"/>
      <c r="E37" s="74" t="s">
        <v>116</v>
      </c>
      <c r="F37" s="72"/>
      <c r="G37" s="75">
        <v>1</v>
      </c>
      <c r="H37" s="204"/>
      <c r="I37" s="76" t="e">
        <f t="shared" si="7"/>
        <v>#DIV/0!</v>
      </c>
      <c r="J37" s="207" t="e">
        <f>SUMIF(#REF!,"&gt;=0",#REF!)</f>
        <v>#REF!</v>
      </c>
      <c r="K37" s="77" t="str">
        <f t="shared" si="6"/>
        <v/>
      </c>
      <c r="L37" s="219"/>
      <c r="M37" s="62"/>
      <c r="N37" s="239"/>
      <c r="O37" s="257"/>
      <c r="P37" s="242"/>
      <c r="Q37" s="229"/>
      <c r="R37" s="231"/>
      <c r="S37" s="233"/>
      <c r="T37" s="259"/>
      <c r="U37" s="259"/>
      <c r="V37" s="259"/>
      <c r="W37" s="259"/>
      <c r="X37" s="259"/>
      <c r="Y37" s="259"/>
      <c r="Z37" s="259"/>
    </row>
    <row r="38" spans="2:26" ht="12" customHeight="1" x14ac:dyDescent="0.25">
      <c r="B38" s="213"/>
      <c r="C38" s="239"/>
      <c r="D38" s="252" t="s">
        <v>125</v>
      </c>
      <c r="E38" s="32" t="s">
        <v>118</v>
      </c>
      <c r="F38" s="42"/>
      <c r="G38" s="37">
        <v>1</v>
      </c>
      <c r="H38" s="205">
        <f t="shared" ref="H38" si="15">SUM(G38:G39)</f>
        <v>2</v>
      </c>
      <c r="I38" s="12" t="e">
        <f t="shared" si="7"/>
        <v>#DIV/0!</v>
      </c>
      <c r="J38" s="206">
        <f t="shared" ref="J38" si="16">SUMIF(F38:F39,"&gt;=0",I38:I39)</f>
        <v>0</v>
      </c>
      <c r="K38" s="17" t="str">
        <f t="shared" si="6"/>
        <v/>
      </c>
      <c r="L38" s="220" t="e">
        <f t="shared" ref="L38" si="17">SUMPRODUCT(F38:F39,I38:I39)/SUMIF(F38:F39,"&gt;=0",I38:I39)</f>
        <v>#DIV/0!</v>
      </c>
      <c r="M38" s="62"/>
      <c r="N38" s="222" t="s">
        <v>137</v>
      </c>
      <c r="O38" s="81"/>
      <c r="P38" s="241">
        <v>1</v>
      </c>
      <c r="Q38" s="237">
        <f t="shared" ref="Q38" si="18">P38/P$52</f>
        <v>4.5454545454545456E-2</v>
      </c>
      <c r="R38" s="238" t="str">
        <f t="shared" ref="R38" si="19">IF(O38="","",Q38/R$53)</f>
        <v/>
      </c>
      <c r="S38" s="233"/>
      <c r="T38" s="259"/>
      <c r="U38" s="259"/>
      <c r="V38" s="259"/>
      <c r="W38" s="259"/>
      <c r="X38" s="259"/>
      <c r="Y38" s="259"/>
      <c r="Z38" s="259"/>
    </row>
    <row r="39" spans="2:26" ht="12" customHeight="1" thickBot="1" x14ac:dyDescent="0.3">
      <c r="B39" s="213"/>
      <c r="C39" s="239"/>
      <c r="D39" s="244"/>
      <c r="E39" s="74" t="s">
        <v>119</v>
      </c>
      <c r="F39" s="72"/>
      <c r="G39" s="75">
        <v>1</v>
      </c>
      <c r="H39" s="204"/>
      <c r="I39" s="76" t="e">
        <f t="shared" si="7"/>
        <v>#DIV/0!</v>
      </c>
      <c r="J39" s="207" t="e">
        <f>SUMIF(#REF!,"&gt;=0",#REF!)</f>
        <v>#REF!</v>
      </c>
      <c r="K39" s="77" t="str">
        <f t="shared" si="6"/>
        <v/>
      </c>
      <c r="L39" s="219"/>
      <c r="M39" s="62"/>
      <c r="N39" s="223"/>
      <c r="O39" s="82"/>
      <c r="P39" s="242"/>
      <c r="Q39" s="229"/>
      <c r="R39" s="231"/>
      <c r="S39" s="233"/>
      <c r="T39" s="259"/>
      <c r="U39" s="259"/>
      <c r="V39" s="259"/>
      <c r="W39" s="259"/>
      <c r="X39" s="259"/>
      <c r="Y39" s="259"/>
      <c r="Z39" s="259"/>
    </row>
    <row r="40" spans="2:26" ht="12" customHeight="1" x14ac:dyDescent="0.25">
      <c r="B40" s="213"/>
      <c r="C40" s="239"/>
      <c r="D40" s="221" t="s">
        <v>126</v>
      </c>
      <c r="E40" s="32" t="s">
        <v>120</v>
      </c>
      <c r="F40" s="42"/>
      <c r="G40" s="37">
        <v>1</v>
      </c>
      <c r="H40" s="205">
        <f t="shared" ref="H40" si="20">SUM(G40:G41)</f>
        <v>2</v>
      </c>
      <c r="I40" s="12" t="e">
        <f t="shared" si="7"/>
        <v>#DIV/0!</v>
      </c>
      <c r="J40" s="206">
        <f t="shared" ref="J40" si="21">SUMIF(F40:F41,"&gt;=0",I40:I41)</f>
        <v>0</v>
      </c>
      <c r="K40" s="17" t="str">
        <f t="shared" si="6"/>
        <v/>
      </c>
      <c r="L40" s="220" t="e">
        <f t="shared" ref="L40" si="22">SUMPRODUCT(F40:F41,I40:I41)/SUMIF(F40:F41,"&gt;=0",I40:I41)</f>
        <v>#DIV/0!</v>
      </c>
      <c r="M40" s="62"/>
      <c r="N40" s="253" t="s">
        <v>138</v>
      </c>
      <c r="O40" s="73"/>
      <c r="P40" s="241">
        <v>1</v>
      </c>
      <c r="Q40" s="237">
        <f t="shared" ref="Q40" si="23">P40/P$52</f>
        <v>4.5454545454545456E-2</v>
      </c>
      <c r="R40" s="238" t="str">
        <f t="shared" ref="R40" si="24">IF(O40="","",Q40/R$53)</f>
        <v/>
      </c>
      <c r="S40" s="233"/>
      <c r="T40" s="259"/>
      <c r="U40" s="259"/>
      <c r="V40" s="259"/>
      <c r="W40" s="259"/>
      <c r="X40" s="259"/>
      <c r="Y40" s="259"/>
      <c r="Z40" s="259"/>
    </row>
    <row r="41" spans="2:26" ht="12" customHeight="1" thickBot="1" x14ac:dyDescent="0.3">
      <c r="B41" s="213"/>
      <c r="C41" s="223"/>
      <c r="D41" s="217"/>
      <c r="E41" s="74" t="s">
        <v>121</v>
      </c>
      <c r="F41" s="72"/>
      <c r="G41" s="75">
        <v>1</v>
      </c>
      <c r="H41" s="204"/>
      <c r="I41" s="76" t="e">
        <f t="shared" si="7"/>
        <v>#DIV/0!</v>
      </c>
      <c r="J41" s="207" t="e">
        <f>SUMIF(#REF!,"&gt;=0",#REF!)</f>
        <v>#REF!</v>
      </c>
      <c r="K41" s="77" t="str">
        <f t="shared" si="6"/>
        <v/>
      </c>
      <c r="L41" s="219"/>
      <c r="M41" s="62"/>
      <c r="N41" s="254"/>
      <c r="O41" s="73"/>
      <c r="P41" s="242"/>
      <c r="Q41" s="229"/>
      <c r="R41" s="231"/>
      <c r="S41" s="233"/>
      <c r="T41" s="259"/>
      <c r="U41" s="259"/>
      <c r="V41" s="259"/>
      <c r="W41" s="259"/>
      <c r="X41" s="259"/>
      <c r="Y41" s="259"/>
      <c r="Z41" s="259"/>
    </row>
    <row r="42" spans="2:26" ht="12" customHeight="1" thickBot="1" x14ac:dyDescent="0.3">
      <c r="B42" s="213"/>
      <c r="C42" s="215" t="s">
        <v>98</v>
      </c>
      <c r="D42" s="216" t="s">
        <v>127</v>
      </c>
      <c r="E42" s="30" t="s">
        <v>76</v>
      </c>
      <c r="F42" s="44"/>
      <c r="G42" s="35">
        <v>1</v>
      </c>
      <c r="H42" s="203">
        <f>SUM(G42:G43)</f>
        <v>2</v>
      </c>
      <c r="I42" s="15" t="e">
        <f>G42/H$43</f>
        <v>#DIV/0!</v>
      </c>
      <c r="J42" s="208">
        <f>SUMIF(F42:F43,"&gt;=0",I42:I43)</f>
        <v>0</v>
      </c>
      <c r="K42" s="20" t="str">
        <f>IF(F42="","",I42/J$43)</f>
        <v/>
      </c>
      <c r="L42" s="218" t="e">
        <f>SUMPRODUCT(F42:F43,G42:G43)/SUMIF(F42:F43,"&gt;=0",G42:G43)</f>
        <v>#DIV/0!</v>
      </c>
      <c r="M42" s="62"/>
      <c r="N42" s="222" t="s">
        <v>75</v>
      </c>
      <c r="O42" s="235" t="str">
        <f>IFERROR(L42,"")</f>
        <v/>
      </c>
      <c r="P42" s="236">
        <v>1</v>
      </c>
      <c r="Q42" s="237">
        <f t="shared" ref="Q42" si="25">P42/P$52</f>
        <v>4.5454545454545456E-2</v>
      </c>
      <c r="R42" s="238" t="str">
        <f t="shared" ref="R42" si="26">IF(O42="","",Q42/R$53)</f>
        <v/>
      </c>
      <c r="S42" s="233"/>
      <c r="T42" s="259"/>
      <c r="U42" s="259"/>
      <c r="V42" s="259"/>
      <c r="W42" s="259"/>
      <c r="X42" s="259"/>
      <c r="Y42" s="259"/>
      <c r="Z42" s="259"/>
    </row>
    <row r="43" spans="2:26" ht="12" customHeight="1" thickBot="1" x14ac:dyDescent="0.3">
      <c r="B43" s="213"/>
      <c r="C43" s="215"/>
      <c r="D43" s="217"/>
      <c r="E43" s="31" t="s">
        <v>77</v>
      </c>
      <c r="F43" s="41"/>
      <c r="G43" s="36">
        <v>1</v>
      </c>
      <c r="H43" s="204"/>
      <c r="I43" s="13" t="e">
        <f>G43/H$43</f>
        <v>#DIV/0!</v>
      </c>
      <c r="J43" s="207" t="e">
        <f>SUMIF(#REF!,"&gt;=0",#REF!)</f>
        <v>#REF!</v>
      </c>
      <c r="K43" s="18" t="str">
        <f>IF(F43="","",I43/J$43)</f>
        <v/>
      </c>
      <c r="L43" s="219"/>
      <c r="M43" s="62"/>
      <c r="N43" s="223"/>
      <c r="O43" s="225"/>
      <c r="P43" s="227"/>
      <c r="Q43" s="229"/>
      <c r="R43" s="231"/>
      <c r="S43" s="233"/>
      <c r="T43" s="259"/>
      <c r="U43" s="259"/>
      <c r="V43" s="259"/>
      <c r="W43" s="259"/>
      <c r="X43" s="259"/>
      <c r="Y43" s="259"/>
      <c r="Z43" s="259"/>
    </row>
    <row r="44" spans="2:26" ht="12" customHeight="1" thickBot="1" x14ac:dyDescent="0.3">
      <c r="B44" s="213"/>
      <c r="C44" s="215"/>
      <c r="D44" s="221" t="s">
        <v>128</v>
      </c>
      <c r="E44" s="30" t="s">
        <v>79</v>
      </c>
      <c r="F44" s="44"/>
      <c r="G44" s="35">
        <v>1</v>
      </c>
      <c r="H44" s="203">
        <f>SUM(G44:G45)</f>
        <v>2</v>
      </c>
      <c r="I44" s="15" t="e">
        <f>G44/H$45</f>
        <v>#DIV/0!</v>
      </c>
      <c r="J44" s="206">
        <f>SUMIF(F44:F45,"&gt;=0",I44:I45)</f>
        <v>0</v>
      </c>
      <c r="K44" s="17" t="str">
        <f>IF(F44="","",I44/J$45)</f>
        <v/>
      </c>
      <c r="L44" s="220" t="e">
        <f>SUMPRODUCT(F44:F45,G44:G45)/SUMIF(F44:F45,"&gt;=0",G44:G45)</f>
        <v>#DIV/0!</v>
      </c>
      <c r="M44" s="62"/>
      <c r="N44" s="239" t="s">
        <v>78</v>
      </c>
      <c r="O44" s="235">
        <f>'CSO 5º EP-1ºT'!N44</f>
        <v>8.4</v>
      </c>
      <c r="P44" s="226">
        <v>1</v>
      </c>
      <c r="Q44" s="237">
        <f t="shared" ref="Q44" si="27">P44/P$52</f>
        <v>4.5454545454545456E-2</v>
      </c>
      <c r="R44" s="238">
        <f t="shared" ref="R44" si="28">IF(O44="","",Q44/R$53)</f>
        <v>0.16666666666666666</v>
      </c>
      <c r="S44" s="233"/>
      <c r="T44" s="259"/>
      <c r="U44" s="259"/>
      <c r="V44" s="259"/>
      <c r="W44" s="259"/>
      <c r="X44" s="259"/>
      <c r="Y44" s="259"/>
      <c r="Z44" s="259"/>
    </row>
    <row r="45" spans="2:26" ht="12" customHeight="1" thickBot="1" x14ac:dyDescent="0.3">
      <c r="B45" s="213"/>
      <c r="C45" s="215"/>
      <c r="D45" s="217"/>
      <c r="E45" s="31" t="s">
        <v>80</v>
      </c>
      <c r="F45" s="41"/>
      <c r="G45" s="36">
        <v>1</v>
      </c>
      <c r="H45" s="204"/>
      <c r="I45" s="13" t="e">
        <f>G45/H$45</f>
        <v>#DIV/0!</v>
      </c>
      <c r="J45" s="207" t="e">
        <f>SUMIF(#REF!,"&gt;=0",#REF!)</f>
        <v>#REF!</v>
      </c>
      <c r="K45" s="18" t="str">
        <f>IF(F45="","",I45/J$45)</f>
        <v/>
      </c>
      <c r="L45" s="219"/>
      <c r="M45" s="62"/>
      <c r="N45" s="223"/>
      <c r="O45" s="225"/>
      <c r="P45" s="227"/>
      <c r="Q45" s="229"/>
      <c r="R45" s="231"/>
      <c r="S45" s="233"/>
      <c r="T45" s="259"/>
      <c r="U45" s="259"/>
      <c r="V45" s="259"/>
      <c r="W45" s="259"/>
      <c r="X45" s="259"/>
      <c r="Y45" s="259"/>
      <c r="Z45" s="259"/>
    </row>
    <row r="46" spans="2:26" ht="15.75" thickBot="1" x14ac:dyDescent="0.3">
      <c r="B46" s="213"/>
      <c r="C46" s="215" t="s">
        <v>99</v>
      </c>
      <c r="D46" s="216" t="s">
        <v>129</v>
      </c>
      <c r="E46" s="32" t="s">
        <v>83</v>
      </c>
      <c r="F46" s="42"/>
      <c r="G46" s="37">
        <v>1</v>
      </c>
      <c r="H46" s="203">
        <f>SUM(G46:G47)</f>
        <v>2</v>
      </c>
      <c r="I46" s="12" t="e">
        <f>G46/H$47</f>
        <v>#DIV/0!</v>
      </c>
      <c r="J46" s="206">
        <f>SUMIF(F46:F47,"&gt;=0",I46:I47)</f>
        <v>0</v>
      </c>
      <c r="K46" s="17" t="str">
        <f>IF(F46="","",I46/J$47)</f>
        <v/>
      </c>
      <c r="L46" s="220" t="e">
        <f>SUMPRODUCT(F46:F47,G46:G47)/SUMIF(F46:F47,"&gt;=0",G46:G47)</f>
        <v>#DIV/0!</v>
      </c>
      <c r="M46" s="62"/>
      <c r="N46" s="222" t="s">
        <v>82</v>
      </c>
      <c r="O46" s="235" t="str">
        <f>IFERROR(L46,"")</f>
        <v/>
      </c>
      <c r="P46" s="236">
        <v>1</v>
      </c>
      <c r="Q46" s="237">
        <f t="shared" ref="Q46" si="29">P46/P$52</f>
        <v>4.5454545454545456E-2</v>
      </c>
      <c r="R46" s="238" t="str">
        <f>IF(O46="","",Q46/R$53)</f>
        <v/>
      </c>
      <c r="S46" s="233"/>
      <c r="T46" s="259"/>
      <c r="U46" s="259"/>
      <c r="V46" s="259"/>
      <c r="W46" s="259"/>
      <c r="X46" s="259"/>
      <c r="Y46" s="259"/>
      <c r="Z46" s="259"/>
    </row>
    <row r="47" spans="2:26" ht="15.75" thickBot="1" x14ac:dyDescent="0.3">
      <c r="B47" s="213"/>
      <c r="C47" s="215"/>
      <c r="D47" s="217"/>
      <c r="E47" s="31" t="s">
        <v>84</v>
      </c>
      <c r="F47" s="41"/>
      <c r="G47" s="36">
        <v>1</v>
      </c>
      <c r="H47" s="204"/>
      <c r="I47" s="13" t="e">
        <f>G47/H$47</f>
        <v>#DIV/0!</v>
      </c>
      <c r="J47" s="207" t="e">
        <f>SUMIF(#REF!,"&gt;=0",#REF!)</f>
        <v>#REF!</v>
      </c>
      <c r="K47" s="18" t="str">
        <f>IF(F47="","",I47/J$47)</f>
        <v/>
      </c>
      <c r="L47" s="219"/>
      <c r="M47" s="62"/>
      <c r="N47" s="223"/>
      <c r="O47" s="225"/>
      <c r="P47" s="227"/>
      <c r="Q47" s="229"/>
      <c r="R47" s="231"/>
      <c r="S47" s="233"/>
      <c r="T47" s="259"/>
      <c r="U47" s="259"/>
      <c r="V47" s="259"/>
      <c r="W47" s="259"/>
      <c r="X47" s="259"/>
      <c r="Y47" s="259"/>
      <c r="Z47" s="259"/>
    </row>
    <row r="48" spans="2:26" ht="15.75" thickBot="1" x14ac:dyDescent="0.3">
      <c r="B48" s="213"/>
      <c r="C48" s="215"/>
      <c r="D48" s="216" t="s">
        <v>132</v>
      </c>
      <c r="E48" s="32" t="s">
        <v>86</v>
      </c>
      <c r="F48" s="42"/>
      <c r="G48" s="37">
        <v>1</v>
      </c>
      <c r="H48" s="205">
        <f>SUM(G48:G49)</f>
        <v>2</v>
      </c>
      <c r="I48" s="12" t="e">
        <f>G48/H$47</f>
        <v>#DIV/0!</v>
      </c>
      <c r="J48" s="206">
        <f>SUMIF(F48:F49,"&gt;=0",I48:I49)</f>
        <v>0</v>
      </c>
      <c r="K48" s="17"/>
      <c r="L48" s="220" t="e">
        <f>SUMPRODUCT(F48:F49,G48:G49)/SUMIF(F48:F49,"&gt;=0",G48:G49)</f>
        <v>#DIV/0!</v>
      </c>
      <c r="M48" s="62"/>
      <c r="N48" s="255" t="s">
        <v>140</v>
      </c>
      <c r="O48" s="71"/>
      <c r="P48" s="241">
        <v>1</v>
      </c>
      <c r="Q48" s="237">
        <f t="shared" ref="Q48" si="30">P48/P$52</f>
        <v>4.5454545454545456E-2</v>
      </c>
      <c r="R48" s="238" t="str">
        <f t="shared" ref="R48" si="31">IF(O48="","",Q48/R$53)</f>
        <v/>
      </c>
      <c r="S48" s="233"/>
      <c r="T48" s="259"/>
      <c r="U48" s="259"/>
      <c r="V48" s="259"/>
      <c r="W48" s="259"/>
      <c r="X48" s="259"/>
      <c r="Y48" s="259"/>
      <c r="Z48" s="259"/>
    </row>
    <row r="49" spans="2:26" ht="15.75" thickBot="1" x14ac:dyDescent="0.3">
      <c r="B49" s="213"/>
      <c r="C49" s="215"/>
      <c r="D49" s="217"/>
      <c r="E49" s="74" t="s">
        <v>87</v>
      </c>
      <c r="F49" s="72"/>
      <c r="G49" s="75">
        <v>1</v>
      </c>
      <c r="H49" s="204"/>
      <c r="I49" s="13" t="e">
        <f>G49/H$47</f>
        <v>#DIV/0!</v>
      </c>
      <c r="J49" s="207" t="e">
        <f>SUMIF(#REF!,"&gt;=0",#REF!)</f>
        <v>#REF!</v>
      </c>
      <c r="K49" s="77"/>
      <c r="L49" s="219"/>
      <c r="M49" s="62"/>
      <c r="N49" s="254"/>
      <c r="O49" s="72"/>
      <c r="P49" s="242"/>
      <c r="Q49" s="229"/>
      <c r="R49" s="231"/>
      <c r="S49" s="233"/>
      <c r="T49" s="259"/>
      <c r="U49" s="259"/>
      <c r="V49" s="259"/>
      <c r="W49" s="259"/>
      <c r="X49" s="259"/>
      <c r="Y49" s="259"/>
      <c r="Z49" s="259"/>
    </row>
    <row r="50" spans="2:26" ht="15.75" thickBot="1" x14ac:dyDescent="0.3">
      <c r="B50" s="213"/>
      <c r="C50" s="215"/>
      <c r="D50" s="221" t="s">
        <v>133</v>
      </c>
      <c r="E50" s="30" t="s">
        <v>130</v>
      </c>
      <c r="F50" s="44"/>
      <c r="G50" s="35">
        <v>1</v>
      </c>
      <c r="H50" s="203">
        <f>SUM(G50:G51)</f>
        <v>2</v>
      </c>
      <c r="I50" s="15" t="e">
        <f>G50/H$51</f>
        <v>#DIV/0!</v>
      </c>
      <c r="J50" s="208">
        <f>SUMIF(F50:F51,"&gt;=0",I50:I51)</f>
        <v>0</v>
      </c>
      <c r="K50" s="20" t="str">
        <f>IF(F50="","",I50/J$51)</f>
        <v/>
      </c>
      <c r="L50" s="218" t="e">
        <f>SUMPRODUCT(F50:F51,G50:G51)/SUMIF(F50:F51,"&gt;=0",G50:G51)</f>
        <v>#DIV/0!</v>
      </c>
      <c r="M50" s="62"/>
      <c r="N50" s="239" t="s">
        <v>139</v>
      </c>
      <c r="O50" s="240" t="str">
        <f>IFERROR(L50,"")</f>
        <v/>
      </c>
      <c r="P50" s="226">
        <v>1</v>
      </c>
      <c r="Q50" s="237">
        <f t="shared" ref="Q50" si="32">P50/P$52</f>
        <v>4.5454545454545456E-2</v>
      </c>
      <c r="R50" s="238" t="str">
        <f t="shared" ref="R50" si="33">IF(O50="","",Q50/R$53)</f>
        <v/>
      </c>
      <c r="S50" s="233"/>
      <c r="T50" s="259"/>
      <c r="U50" s="259"/>
      <c r="V50" s="259"/>
      <c r="W50" s="259"/>
      <c r="X50" s="259"/>
      <c r="Y50" s="259"/>
      <c r="Z50" s="259"/>
    </row>
    <row r="51" spans="2:26" ht="15.75" thickBot="1" x14ac:dyDescent="0.3">
      <c r="B51" s="214"/>
      <c r="C51" s="215"/>
      <c r="D51" s="217"/>
      <c r="E51" s="31" t="s">
        <v>131</v>
      </c>
      <c r="F51" s="41"/>
      <c r="G51" s="36">
        <v>1</v>
      </c>
      <c r="H51" s="204"/>
      <c r="I51" s="13" t="e">
        <f>G51/H$51</f>
        <v>#DIV/0!</v>
      </c>
      <c r="J51" s="207" t="e">
        <f>SUMIF(#REF!,"&gt;=0",#REF!)</f>
        <v>#REF!</v>
      </c>
      <c r="K51" s="18" t="str">
        <f>IF(F51="","",I51/J$51)</f>
        <v/>
      </c>
      <c r="L51" s="219"/>
      <c r="M51" s="62"/>
      <c r="N51" s="223"/>
      <c r="O51" s="225"/>
      <c r="P51" s="227"/>
      <c r="Q51" s="229"/>
      <c r="R51" s="231"/>
      <c r="S51" s="234"/>
      <c r="T51" s="260"/>
      <c r="U51" s="260"/>
      <c r="V51" s="260"/>
      <c r="W51" s="260"/>
      <c r="X51" s="260"/>
      <c r="Y51" s="260"/>
      <c r="Z51" s="260"/>
    </row>
    <row r="52" spans="2:26" ht="15.75" thickBot="1" x14ac:dyDescent="0.3">
      <c r="G52" s="63"/>
      <c r="H52" s="63"/>
      <c r="L52" s="63"/>
      <c r="M52" s="64"/>
      <c r="N52" s="80"/>
      <c r="O52" s="65" t="s">
        <v>88</v>
      </c>
      <c r="P52" s="63">
        <f>SUM(P4:P51)</f>
        <v>22</v>
      </c>
      <c r="Q52" s="66">
        <f>SUM(Q4:Q51)</f>
        <v>0.99999999999999967</v>
      </c>
      <c r="R52" s="66">
        <f>SUM(R4:R51)</f>
        <v>0.99999999999999989</v>
      </c>
    </row>
    <row r="53" spans="2:26" x14ac:dyDescent="0.25">
      <c r="L53" s="63"/>
      <c r="M53" s="64"/>
      <c r="N53" s="80"/>
      <c r="O53" s="63" t="s">
        <v>89</v>
      </c>
      <c r="P53" s="63">
        <f>SUMIF(L4:L51,"&gt;=0",P4:P51)</f>
        <v>0</v>
      </c>
      <c r="Q53" s="63"/>
      <c r="R53" s="67">
        <f>SUMIF(O4:O51,"&gt;=0",Q4:Q51)</f>
        <v>0.27272727272727276</v>
      </c>
    </row>
    <row r="54" spans="2:26" x14ac:dyDescent="0.25">
      <c r="L54" s="63"/>
      <c r="M54" s="64"/>
      <c r="N54" s="80"/>
      <c r="O54" s="63"/>
      <c r="P54" s="63"/>
      <c r="Q54" s="63"/>
      <c r="R54" s="63"/>
    </row>
    <row r="55" spans="2:26" ht="15.75" thickBot="1" x14ac:dyDescent="0.3">
      <c r="L55" s="63"/>
      <c r="M55" s="64"/>
      <c r="N55" s="80"/>
      <c r="O55" s="63"/>
      <c r="P55" s="63"/>
      <c r="Q55" s="63"/>
      <c r="R55" s="63"/>
    </row>
    <row r="56" spans="2:26" ht="52.5" thickBot="1" x14ac:dyDescent="0.3">
      <c r="B56" s="68" t="s">
        <v>90</v>
      </c>
      <c r="C56" s="251" t="s">
        <v>91</v>
      </c>
      <c r="D56" s="251"/>
      <c r="E56" s="69"/>
      <c r="F56" s="69"/>
      <c r="G56" s="69"/>
      <c r="H56" s="69"/>
      <c r="I56" s="69"/>
      <c r="J56" s="69"/>
      <c r="K56" s="69"/>
      <c r="L56" s="63"/>
      <c r="M56" s="64"/>
      <c r="N56" s="80"/>
      <c r="O56" s="63"/>
      <c r="P56" s="63"/>
      <c r="Q56" s="63"/>
      <c r="R56" s="63"/>
    </row>
  </sheetData>
  <mergeCells count="211">
    <mergeCell ref="X4:X51"/>
    <mergeCell ref="Y4:Y51"/>
    <mergeCell ref="Z4:Z51"/>
    <mergeCell ref="R48:R49"/>
    <mergeCell ref="R28:R29"/>
    <mergeCell ref="R34:R35"/>
    <mergeCell ref="R36:R37"/>
    <mergeCell ref="R40:R41"/>
    <mergeCell ref="R38:R39"/>
    <mergeCell ref="R44:R45"/>
    <mergeCell ref="R42:R43"/>
    <mergeCell ref="R30:R33"/>
    <mergeCell ref="T4:T51"/>
    <mergeCell ref="U4:U51"/>
    <mergeCell ref="V4:V51"/>
    <mergeCell ref="W4:W51"/>
    <mergeCell ref="P38:P39"/>
    <mergeCell ref="P40:P41"/>
    <mergeCell ref="P48:P49"/>
    <mergeCell ref="Q28:Q29"/>
    <mergeCell ref="Q48:Q49"/>
    <mergeCell ref="N28:N29"/>
    <mergeCell ref="N34:N35"/>
    <mergeCell ref="N36:N37"/>
    <mergeCell ref="N38:N39"/>
    <mergeCell ref="N40:N41"/>
    <mergeCell ref="N48:N49"/>
    <mergeCell ref="Q44:Q45"/>
    <mergeCell ref="Q42:Q43"/>
    <mergeCell ref="P30:P33"/>
    <mergeCell ref="Q30:Q33"/>
    <mergeCell ref="O28:O29"/>
    <mergeCell ref="O36:O37"/>
    <mergeCell ref="Q34:Q35"/>
    <mergeCell ref="Q36:Q37"/>
    <mergeCell ref="Q38:Q39"/>
    <mergeCell ref="Q40:Q41"/>
    <mergeCell ref="J38:J39"/>
    <mergeCell ref="L38:L39"/>
    <mergeCell ref="J40:J41"/>
    <mergeCell ref="L40:L41"/>
    <mergeCell ref="D48:D49"/>
    <mergeCell ref="H48:H49"/>
    <mergeCell ref="J48:J49"/>
    <mergeCell ref="L48:L49"/>
    <mergeCell ref="D38:D39"/>
    <mergeCell ref="D40:D41"/>
    <mergeCell ref="H34:H35"/>
    <mergeCell ref="H36:H37"/>
    <mergeCell ref="H38:H39"/>
    <mergeCell ref="H40:H41"/>
    <mergeCell ref="R50:R51"/>
    <mergeCell ref="C56:D56"/>
    <mergeCell ref="D28:D29"/>
    <mergeCell ref="C26:C29"/>
    <mergeCell ref="H28:H29"/>
    <mergeCell ref="J28:J29"/>
    <mergeCell ref="L28:L29"/>
    <mergeCell ref="C30:C41"/>
    <mergeCell ref="D34:D35"/>
    <mergeCell ref="D36:D37"/>
    <mergeCell ref="Q46:Q47"/>
    <mergeCell ref="R46:R47"/>
    <mergeCell ref="D50:D51"/>
    <mergeCell ref="H50:H51"/>
    <mergeCell ref="J50:J51"/>
    <mergeCell ref="L50:L51"/>
    <mergeCell ref="N50:N51"/>
    <mergeCell ref="O50:O51"/>
    <mergeCell ref="P50:P51"/>
    <mergeCell ref="Q50:Q51"/>
    <mergeCell ref="C46:C51"/>
    <mergeCell ref="D46:D47"/>
    <mergeCell ref="H46:H47"/>
    <mergeCell ref="J46:J47"/>
    <mergeCell ref="L46:L47"/>
    <mergeCell ref="N46:N47"/>
    <mergeCell ref="O46:O47"/>
    <mergeCell ref="P46:P47"/>
    <mergeCell ref="P42:P43"/>
    <mergeCell ref="D44:D45"/>
    <mergeCell ref="H44:H45"/>
    <mergeCell ref="J44:J45"/>
    <mergeCell ref="L44:L45"/>
    <mergeCell ref="N44:N45"/>
    <mergeCell ref="O44:O45"/>
    <mergeCell ref="P44:P45"/>
    <mergeCell ref="C42:C45"/>
    <mergeCell ref="D42:D43"/>
    <mergeCell ref="H42:H43"/>
    <mergeCell ref="J42:J43"/>
    <mergeCell ref="L42:L43"/>
    <mergeCell ref="N42:N43"/>
    <mergeCell ref="O42:O43"/>
    <mergeCell ref="D30:D33"/>
    <mergeCell ref="H30:H33"/>
    <mergeCell ref="J30:J33"/>
    <mergeCell ref="L30:L33"/>
    <mergeCell ref="N30:N33"/>
    <mergeCell ref="O30:O33"/>
    <mergeCell ref="D26:D27"/>
    <mergeCell ref="H26:H27"/>
    <mergeCell ref="J26:J27"/>
    <mergeCell ref="L26:L27"/>
    <mergeCell ref="N26:N27"/>
    <mergeCell ref="O26:O27"/>
    <mergeCell ref="D24:D25"/>
    <mergeCell ref="H24:H25"/>
    <mergeCell ref="J24:J25"/>
    <mergeCell ref="L24:L25"/>
    <mergeCell ref="N24:N25"/>
    <mergeCell ref="O24:O25"/>
    <mergeCell ref="P26:P27"/>
    <mergeCell ref="Q26:Q27"/>
    <mergeCell ref="R26:R27"/>
    <mergeCell ref="P21:P23"/>
    <mergeCell ref="Q21:Q23"/>
    <mergeCell ref="R21:R23"/>
    <mergeCell ref="J34:J35"/>
    <mergeCell ref="L34:L35"/>
    <mergeCell ref="J36:J37"/>
    <mergeCell ref="L36:L37"/>
    <mergeCell ref="P24:P25"/>
    <mergeCell ref="Q24:Q25"/>
    <mergeCell ref="R24:R25"/>
    <mergeCell ref="P34:P35"/>
    <mergeCell ref="P36:P37"/>
    <mergeCell ref="P28:P29"/>
    <mergeCell ref="J17:J18"/>
    <mergeCell ref="L17:L18"/>
    <mergeCell ref="N17:N18"/>
    <mergeCell ref="O17:O18"/>
    <mergeCell ref="P17:P18"/>
    <mergeCell ref="Q17:Q18"/>
    <mergeCell ref="R17:R18"/>
    <mergeCell ref="C19:C25"/>
    <mergeCell ref="D19:D20"/>
    <mergeCell ref="H19:H20"/>
    <mergeCell ref="J19:J20"/>
    <mergeCell ref="L19:L20"/>
    <mergeCell ref="N19:N20"/>
    <mergeCell ref="O19:O20"/>
    <mergeCell ref="P19:P20"/>
    <mergeCell ref="Q19:Q20"/>
    <mergeCell ref="C11:C18"/>
    <mergeCell ref="R19:R20"/>
    <mergeCell ref="D21:D23"/>
    <mergeCell ref="H21:H23"/>
    <mergeCell ref="J21:J23"/>
    <mergeCell ref="L21:L23"/>
    <mergeCell ref="N21:N23"/>
    <mergeCell ref="O21:O23"/>
    <mergeCell ref="Q13:Q14"/>
    <mergeCell ref="R13:R14"/>
    <mergeCell ref="D15:D16"/>
    <mergeCell ref="H15:H16"/>
    <mergeCell ref="J15:J16"/>
    <mergeCell ref="L15:L16"/>
    <mergeCell ref="N15:N16"/>
    <mergeCell ref="O15:O16"/>
    <mergeCell ref="P15:P16"/>
    <mergeCell ref="Q15:Q16"/>
    <mergeCell ref="R15:R16"/>
    <mergeCell ref="N4:N5"/>
    <mergeCell ref="O4:O5"/>
    <mergeCell ref="P4:P5"/>
    <mergeCell ref="Q4:Q5"/>
    <mergeCell ref="R4:R5"/>
    <mergeCell ref="S4:S51"/>
    <mergeCell ref="N6:N7"/>
    <mergeCell ref="O6:O7"/>
    <mergeCell ref="P6:P7"/>
    <mergeCell ref="Q6:Q7"/>
    <mergeCell ref="R6:R7"/>
    <mergeCell ref="N8:N10"/>
    <mergeCell ref="O8:O10"/>
    <mergeCell ref="P8:P10"/>
    <mergeCell ref="Q8:Q10"/>
    <mergeCell ref="R8:R10"/>
    <mergeCell ref="O11:O12"/>
    <mergeCell ref="P11:P12"/>
    <mergeCell ref="Q11:Q12"/>
    <mergeCell ref="R11:R12"/>
    <mergeCell ref="N13:N14"/>
    <mergeCell ref="O13:O14"/>
    <mergeCell ref="N11:N12"/>
    <mergeCell ref="P13:P14"/>
    <mergeCell ref="B4:B51"/>
    <mergeCell ref="C4:C10"/>
    <mergeCell ref="D4:D5"/>
    <mergeCell ref="H4:H5"/>
    <mergeCell ref="J4:J5"/>
    <mergeCell ref="L4:L5"/>
    <mergeCell ref="D6:D7"/>
    <mergeCell ref="H6:H7"/>
    <mergeCell ref="J6:J7"/>
    <mergeCell ref="L6:L7"/>
    <mergeCell ref="D8:D10"/>
    <mergeCell ref="H8:H10"/>
    <mergeCell ref="J8:J10"/>
    <mergeCell ref="L8:L10"/>
    <mergeCell ref="D13:D14"/>
    <mergeCell ref="H13:H14"/>
    <mergeCell ref="J13:J14"/>
    <mergeCell ref="L13:L14"/>
    <mergeCell ref="D11:D12"/>
    <mergeCell ref="H11:H12"/>
    <mergeCell ref="J11:J12"/>
    <mergeCell ref="L11:L12"/>
    <mergeCell ref="D17:D18"/>
    <mergeCell ref="H17:H18"/>
  </mergeCells>
  <phoneticPr fontId="1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Y68"/>
  <sheetViews>
    <sheetView workbookViewId="0">
      <selection activeCell="D6" sqref="A6:XFD23"/>
    </sheetView>
  </sheetViews>
  <sheetFormatPr baseColWidth="10" defaultRowHeight="15" x14ac:dyDescent="0.25"/>
  <cols>
    <col min="1" max="1" width="3.7109375" style="51" customWidth="1"/>
    <col min="2" max="2" width="14.28515625" style="70" hidden="1" customWidth="1"/>
    <col min="3" max="3" width="29.42578125" style="78" customWidth="1"/>
    <col min="4" max="12" width="0" style="51" hidden="1" customWidth="1"/>
    <col min="13" max="13" width="13.28515625" style="70" hidden="1" customWidth="1"/>
    <col min="14" max="14" width="16.28515625" style="51" bestFit="1" customWidth="1"/>
    <col min="15" max="18" width="11.42578125" style="51"/>
    <col min="19" max="25" width="12" customWidth="1"/>
  </cols>
  <sheetData>
    <row r="2" spans="1:25" ht="15.75" thickBot="1" x14ac:dyDescent="0.3"/>
    <row r="3" spans="1:25" ht="39.75" thickBot="1" x14ac:dyDescent="0.3">
      <c r="C3" s="116" t="s">
        <v>203</v>
      </c>
      <c r="D3" s="52" t="s">
        <v>0</v>
      </c>
      <c r="E3" s="53" t="s">
        <v>1</v>
      </c>
      <c r="F3" s="54" t="s">
        <v>2</v>
      </c>
      <c r="G3" s="55" t="s">
        <v>3</v>
      </c>
      <c r="H3" s="56" t="s">
        <v>4</v>
      </c>
      <c r="I3" s="55" t="s">
        <v>5</v>
      </c>
      <c r="J3" s="56" t="s">
        <v>6</v>
      </c>
      <c r="K3" s="57" t="s">
        <v>7</v>
      </c>
      <c r="L3" s="58"/>
      <c r="M3" s="79" t="s">
        <v>8</v>
      </c>
      <c r="N3" s="53" t="s">
        <v>9</v>
      </c>
      <c r="O3" s="59" t="s">
        <v>10</v>
      </c>
      <c r="P3" s="60" t="s">
        <v>11</v>
      </c>
      <c r="Q3" s="60" t="s">
        <v>12</v>
      </c>
      <c r="R3" s="61" t="s">
        <v>13</v>
      </c>
      <c r="S3" s="117" t="s">
        <v>204</v>
      </c>
      <c r="T3" s="117" t="s">
        <v>205</v>
      </c>
      <c r="U3" s="117" t="s">
        <v>206</v>
      </c>
      <c r="V3" s="117" t="s">
        <v>207</v>
      </c>
      <c r="W3" s="117" t="s">
        <v>208</v>
      </c>
      <c r="X3" s="117" t="s">
        <v>209</v>
      </c>
      <c r="Y3" s="117" t="s">
        <v>212</v>
      </c>
    </row>
    <row r="4" spans="1:25" ht="16.5" thickTop="1" thickBot="1" x14ac:dyDescent="0.3">
      <c r="A4" s="212" t="s">
        <v>92</v>
      </c>
      <c r="B4" s="215" t="s">
        <v>93</v>
      </c>
      <c r="C4" s="216" t="s">
        <v>100</v>
      </c>
      <c r="D4" s="30" t="s">
        <v>17</v>
      </c>
      <c r="E4" s="40"/>
      <c r="F4" s="35">
        <v>1</v>
      </c>
      <c r="G4" s="203">
        <f>SUM(F4:F5)</f>
        <v>2</v>
      </c>
      <c r="H4" s="15" t="e">
        <f>F4/G$5</f>
        <v>#DIV/0!</v>
      </c>
      <c r="I4" s="208">
        <f>SUMIF(E4:E5,"&gt;=0",H4:H5)</f>
        <v>0</v>
      </c>
      <c r="J4" s="20" t="str">
        <f>IF(E4="","",H4/I$5)</f>
        <v/>
      </c>
      <c r="K4" s="218" t="e">
        <f>SUMPRODUCT(E4:E5,F4:F5)/SUMIF(E4:E5,"&gt;=0",F4:F5)</f>
        <v>#DIV/0!</v>
      </c>
      <c r="L4" s="62"/>
      <c r="M4" s="222" t="s">
        <v>16</v>
      </c>
      <c r="N4" s="224">
        <f>'Calificación criterio'!O7</f>
        <v>7.7</v>
      </c>
      <c r="O4" s="226">
        <v>4</v>
      </c>
      <c r="P4" s="228">
        <f>O4/O$52</f>
        <v>0.36363636363636365</v>
      </c>
      <c r="Q4" s="230">
        <f>IF(N4="","",P4/Q$53)</f>
        <v>0.36363636363636365</v>
      </c>
      <c r="R4" s="261">
        <f>SUMPRODUCT(N4:N51,O4:O51)/SUMIF(N4:N51,"&gt;=0",O4:O51)</f>
        <v>7.6090909090909093</v>
      </c>
      <c r="S4" s="263">
        <f>'Calificación criterio'!P7</f>
        <v>8.1</v>
      </c>
      <c r="T4" s="263">
        <f>'Calificación criterio'!Q7</f>
        <v>3.4</v>
      </c>
      <c r="U4" s="263">
        <f>'Calificación criterio'!R7</f>
        <v>6.9</v>
      </c>
      <c r="V4" s="263">
        <f>'Calificación criterio'!S7</f>
        <v>7.7</v>
      </c>
      <c r="W4" s="263">
        <f>'Calificación criterio'!T7</f>
        <v>0</v>
      </c>
      <c r="X4" s="263">
        <f>'Calificación criterio'!U7</f>
        <v>0</v>
      </c>
      <c r="Y4" s="263">
        <f>'Calificación criterio'!V7</f>
        <v>0</v>
      </c>
    </row>
    <row r="5" spans="1:25" ht="15.75" thickBot="1" x14ac:dyDescent="0.3">
      <c r="A5" s="213"/>
      <c r="B5" s="215"/>
      <c r="C5" s="217"/>
      <c r="D5" s="31" t="s">
        <v>18</v>
      </c>
      <c r="E5" s="41"/>
      <c r="F5" s="36">
        <v>1</v>
      </c>
      <c r="G5" s="204"/>
      <c r="H5" s="13" t="e">
        <f>F5/G$5</f>
        <v>#DIV/0!</v>
      </c>
      <c r="I5" s="207" t="e">
        <f>SUMIF(#REF!,"&gt;=0",#REF!)</f>
        <v>#REF!</v>
      </c>
      <c r="J5" s="18" t="str">
        <f>IF(E5="","",H5/I$5)</f>
        <v/>
      </c>
      <c r="K5" s="219"/>
      <c r="L5" s="62"/>
      <c r="M5" s="223"/>
      <c r="N5" s="225"/>
      <c r="O5" s="227"/>
      <c r="P5" s="229"/>
      <c r="Q5" s="231"/>
      <c r="R5" s="262"/>
      <c r="S5" s="264"/>
      <c r="T5" s="264"/>
      <c r="U5" s="264"/>
      <c r="V5" s="264"/>
      <c r="W5" s="264"/>
      <c r="X5" s="264"/>
      <c r="Y5" s="264"/>
    </row>
    <row r="6" spans="1:25" ht="15.75" hidden="1" thickBot="1" x14ac:dyDescent="0.3">
      <c r="A6" s="213"/>
      <c r="B6" s="215"/>
      <c r="C6" s="216" t="s">
        <v>101</v>
      </c>
      <c r="D6" s="32" t="s">
        <v>20</v>
      </c>
      <c r="E6" s="42"/>
      <c r="F6" s="37">
        <v>1</v>
      </c>
      <c r="G6" s="203">
        <f>SUM(F6:F7)</f>
        <v>2</v>
      </c>
      <c r="H6" s="12" t="e">
        <f>F6/G$7</f>
        <v>#DIV/0!</v>
      </c>
      <c r="I6" s="206">
        <f>SUMIF(E6:E7,"&gt;=0",H6:H7)</f>
        <v>0</v>
      </c>
      <c r="J6" s="17" t="str">
        <f>IF(E6="","",H6/I$7)</f>
        <v/>
      </c>
      <c r="K6" s="220" t="e">
        <f>SUMPRODUCT(E6:E7,H6:H7)/SUMIF(E6:E7,"&gt;=0",H6:H7)</f>
        <v>#DIV/0!</v>
      </c>
      <c r="L6" s="62"/>
      <c r="M6" s="222" t="s">
        <v>19</v>
      </c>
      <c r="N6" s="235"/>
      <c r="O6" s="236">
        <v>0</v>
      </c>
      <c r="P6" s="237">
        <f>O6/O$52</f>
        <v>0</v>
      </c>
      <c r="Q6" s="238" t="str">
        <f>IF(N6="","",P6/Q$53)</f>
        <v/>
      </c>
      <c r="R6" s="262"/>
      <c r="S6" s="163"/>
      <c r="T6" s="118"/>
      <c r="U6" s="118"/>
      <c r="V6" s="118"/>
      <c r="W6" s="118"/>
      <c r="X6" s="118"/>
      <c r="Y6" s="119"/>
    </row>
    <row r="7" spans="1:25" ht="15.75" hidden="1" thickBot="1" x14ac:dyDescent="0.3">
      <c r="A7" s="213"/>
      <c r="B7" s="215"/>
      <c r="C7" s="217"/>
      <c r="D7" s="31" t="s">
        <v>21</v>
      </c>
      <c r="E7" s="41"/>
      <c r="F7" s="36">
        <v>1</v>
      </c>
      <c r="G7" s="204"/>
      <c r="H7" s="13" t="e">
        <f>F7/G$7</f>
        <v>#DIV/0!</v>
      </c>
      <c r="I7" s="207" t="e">
        <f>SUMIF(#REF!,"&gt;=0",#REF!)</f>
        <v>#REF!</v>
      </c>
      <c r="J7" s="18" t="str">
        <f>IF(E7="","",H7/I$7)</f>
        <v/>
      </c>
      <c r="K7" s="219"/>
      <c r="L7" s="62"/>
      <c r="M7" s="223"/>
      <c r="N7" s="225"/>
      <c r="O7" s="227"/>
      <c r="P7" s="229"/>
      <c r="Q7" s="231"/>
      <c r="R7" s="262"/>
      <c r="S7" s="163"/>
      <c r="T7" s="118"/>
      <c r="U7" s="118"/>
      <c r="V7" s="118"/>
      <c r="W7" s="118"/>
      <c r="X7" s="118"/>
      <c r="Y7" s="119"/>
    </row>
    <row r="8" spans="1:25" ht="15.75" hidden="1" thickBot="1" x14ac:dyDescent="0.3">
      <c r="A8" s="213"/>
      <c r="B8" s="215"/>
      <c r="C8" s="216" t="s">
        <v>102</v>
      </c>
      <c r="D8" s="32" t="s">
        <v>23</v>
      </c>
      <c r="E8" s="42"/>
      <c r="F8" s="37">
        <v>1</v>
      </c>
      <c r="G8" s="205">
        <f>SUM(F8:F10)</f>
        <v>3</v>
      </c>
      <c r="H8" s="12" t="e">
        <f>F8/G$9</f>
        <v>#DIV/0!</v>
      </c>
      <c r="I8" s="206">
        <f>SUMIF(E8:E10,"&gt;=0",H8:H10)</f>
        <v>0</v>
      </c>
      <c r="J8" s="17" t="str">
        <f>IF(E8="","",H8/I$9)</f>
        <v/>
      </c>
      <c r="K8" s="220" t="e">
        <f>SUMPRODUCT(E8:E10,F8:F10)/SUMIF(E8:E10,"&gt;=0",F8:F10)</f>
        <v>#DIV/0!</v>
      </c>
      <c r="L8" s="62"/>
      <c r="M8" s="222" t="s">
        <v>22</v>
      </c>
      <c r="N8" s="235"/>
      <c r="O8" s="236">
        <v>0</v>
      </c>
      <c r="P8" s="237">
        <f>O8/O$52</f>
        <v>0</v>
      </c>
      <c r="Q8" s="238" t="str">
        <f>IF(N8="","",P8/Q$53)</f>
        <v/>
      </c>
      <c r="R8" s="262"/>
      <c r="S8" s="163"/>
      <c r="T8" s="118"/>
      <c r="U8" s="118"/>
      <c r="V8" s="118"/>
      <c r="W8" s="118"/>
      <c r="X8" s="118"/>
      <c r="Y8" s="119"/>
    </row>
    <row r="9" spans="1:25" ht="15.75" hidden="1" thickBot="1" x14ac:dyDescent="0.3">
      <c r="A9" s="213"/>
      <c r="B9" s="215"/>
      <c r="C9" s="221"/>
      <c r="D9" s="33" t="s">
        <v>24</v>
      </c>
      <c r="E9" s="43"/>
      <c r="F9" s="38">
        <v>1</v>
      </c>
      <c r="G9" s="203"/>
      <c r="H9" s="14" t="e">
        <f t="shared" ref="H9:H10" si="0">F9/G$9</f>
        <v>#DIV/0!</v>
      </c>
      <c r="I9" s="208"/>
      <c r="J9" s="19" t="str">
        <f>IF(E9="","",H9/I$9)</f>
        <v/>
      </c>
      <c r="K9" s="218"/>
      <c r="L9" s="62"/>
      <c r="M9" s="239"/>
      <c r="N9" s="240"/>
      <c r="O9" s="226"/>
      <c r="P9" s="228"/>
      <c r="Q9" s="230"/>
      <c r="R9" s="262"/>
      <c r="S9" s="163"/>
      <c r="T9" s="118"/>
      <c r="U9" s="118"/>
      <c r="V9" s="118"/>
      <c r="W9" s="118"/>
      <c r="X9" s="118"/>
      <c r="Y9" s="119"/>
    </row>
    <row r="10" spans="1:25" ht="15.75" hidden="1" thickBot="1" x14ac:dyDescent="0.3">
      <c r="A10" s="213"/>
      <c r="B10" s="215"/>
      <c r="C10" s="217"/>
      <c r="D10" s="31" t="s">
        <v>25</v>
      </c>
      <c r="E10" s="41"/>
      <c r="F10" s="36">
        <v>1</v>
      </c>
      <c r="G10" s="204"/>
      <c r="H10" s="13" t="e">
        <f t="shared" si="0"/>
        <v>#DIV/0!</v>
      </c>
      <c r="I10" s="207"/>
      <c r="J10" s="18" t="str">
        <f>IF(E10="","",H10/I$9)</f>
        <v/>
      </c>
      <c r="K10" s="219"/>
      <c r="L10" s="62"/>
      <c r="M10" s="223"/>
      <c r="N10" s="225"/>
      <c r="O10" s="227"/>
      <c r="P10" s="229"/>
      <c r="Q10" s="231"/>
      <c r="R10" s="262"/>
      <c r="S10" s="163"/>
      <c r="T10" s="118"/>
      <c r="U10" s="118"/>
      <c r="V10" s="118"/>
      <c r="W10" s="118"/>
      <c r="X10" s="118"/>
      <c r="Y10" s="119"/>
    </row>
    <row r="11" spans="1:25" ht="15.75" hidden="1" thickBot="1" x14ac:dyDescent="0.3">
      <c r="A11" s="213"/>
      <c r="B11" s="215" t="s">
        <v>94</v>
      </c>
      <c r="C11" s="216" t="s">
        <v>103</v>
      </c>
      <c r="D11" s="32" t="s">
        <v>28</v>
      </c>
      <c r="E11" s="42"/>
      <c r="F11" s="37">
        <v>1</v>
      </c>
      <c r="G11" s="203">
        <f>SUM(F11:F12)</f>
        <v>2</v>
      </c>
      <c r="H11" s="12" t="e">
        <f>F11/G$12</f>
        <v>#DIV/0!</v>
      </c>
      <c r="I11" s="206">
        <f>SUMIF(E11:E12,"&gt;=0",H11:H12)</f>
        <v>0</v>
      </c>
      <c r="J11" s="17" t="str">
        <f>IF(E11="","",H11/I$12)</f>
        <v/>
      </c>
      <c r="K11" s="220" t="e">
        <f>SUMPRODUCT(E11:E12,H11:H12)/SUMIF(E11:E12,"&gt;=0",H11:H12)</f>
        <v>#DIV/0!</v>
      </c>
      <c r="L11" s="62"/>
      <c r="M11" s="222" t="s">
        <v>27</v>
      </c>
      <c r="N11" s="235"/>
      <c r="O11" s="236">
        <v>0</v>
      </c>
      <c r="P11" s="237">
        <f>O11/O$52</f>
        <v>0</v>
      </c>
      <c r="Q11" s="238" t="str">
        <f>IF(N11="","",P11/Q$53)</f>
        <v/>
      </c>
      <c r="R11" s="262"/>
      <c r="S11" s="163"/>
      <c r="T11" s="118"/>
      <c r="U11" s="118"/>
      <c r="V11" s="118"/>
      <c r="W11" s="118"/>
      <c r="X11" s="118"/>
      <c r="Y11" s="119"/>
    </row>
    <row r="12" spans="1:25" ht="15.75" hidden="1" thickBot="1" x14ac:dyDescent="0.3">
      <c r="A12" s="213"/>
      <c r="B12" s="215"/>
      <c r="C12" s="217"/>
      <c r="D12" s="31" t="s">
        <v>28</v>
      </c>
      <c r="E12" s="41"/>
      <c r="F12" s="36">
        <v>1</v>
      </c>
      <c r="G12" s="204"/>
      <c r="H12" s="13" t="e">
        <f>F12/G$12</f>
        <v>#DIV/0!</v>
      </c>
      <c r="I12" s="207" t="e">
        <f>SUMIF(#REF!,"&gt;=0",#REF!)</f>
        <v>#REF!</v>
      </c>
      <c r="J12" s="18" t="str">
        <f>IF(E12="","",H12/I$12)</f>
        <v/>
      </c>
      <c r="K12" s="219"/>
      <c r="L12" s="62"/>
      <c r="M12" s="223"/>
      <c r="N12" s="225"/>
      <c r="O12" s="227"/>
      <c r="P12" s="229"/>
      <c r="Q12" s="231"/>
      <c r="R12" s="262"/>
      <c r="S12" s="163"/>
      <c r="T12" s="118"/>
      <c r="U12" s="118"/>
      <c r="V12" s="118"/>
      <c r="W12" s="118"/>
      <c r="X12" s="118"/>
      <c r="Y12" s="119"/>
    </row>
    <row r="13" spans="1:25" ht="15.75" hidden="1" thickBot="1" x14ac:dyDescent="0.3">
      <c r="A13" s="213"/>
      <c r="B13" s="215"/>
      <c r="C13" s="216" t="s">
        <v>104</v>
      </c>
      <c r="D13" s="32" t="s">
        <v>30</v>
      </c>
      <c r="E13" s="42"/>
      <c r="F13" s="37">
        <v>1</v>
      </c>
      <c r="G13" s="203">
        <f>SUM(F13:F14)</f>
        <v>2</v>
      </c>
      <c r="H13" s="12" t="e">
        <f>F13/G$14</f>
        <v>#DIV/0!</v>
      </c>
      <c r="I13" s="206">
        <f>SUMIF(E13:E14,"&gt;=0",H13:H14)</f>
        <v>0</v>
      </c>
      <c r="J13" s="17" t="str">
        <f>IF(E13="","",H13/I$14)</f>
        <v/>
      </c>
      <c r="K13" s="220" t="e">
        <f>SUMPRODUCT(E13:E14,H13:H14)/SUMIF(E13:E14,"&gt;=0",H13:H14)</f>
        <v>#DIV/0!</v>
      </c>
      <c r="L13" s="62"/>
      <c r="M13" s="222" t="s">
        <v>29</v>
      </c>
      <c r="N13" s="235"/>
      <c r="O13" s="236">
        <v>0</v>
      </c>
      <c r="P13" s="237">
        <f>O13/O$52</f>
        <v>0</v>
      </c>
      <c r="Q13" s="238" t="str">
        <f t="shared" ref="Q13" si="1">IF(N13="","",P13/Q$53)</f>
        <v/>
      </c>
      <c r="R13" s="262"/>
      <c r="S13" s="163"/>
      <c r="T13" s="118"/>
      <c r="U13" s="118"/>
      <c r="V13" s="118"/>
      <c r="W13" s="118"/>
      <c r="X13" s="118"/>
      <c r="Y13" s="119"/>
    </row>
    <row r="14" spans="1:25" ht="15.75" hidden="1" thickBot="1" x14ac:dyDescent="0.3">
      <c r="A14" s="213"/>
      <c r="B14" s="215"/>
      <c r="C14" s="217"/>
      <c r="D14" s="31" t="s">
        <v>31</v>
      </c>
      <c r="E14" s="41"/>
      <c r="F14" s="36">
        <v>1</v>
      </c>
      <c r="G14" s="204"/>
      <c r="H14" s="13" t="e">
        <f>F14/G$14</f>
        <v>#DIV/0!</v>
      </c>
      <c r="I14" s="207" t="e">
        <f>SUMIF(#REF!,"&gt;=0",#REF!)</f>
        <v>#REF!</v>
      </c>
      <c r="J14" s="18" t="str">
        <f>IF(E14="","",H14/I$14)</f>
        <v/>
      </c>
      <c r="K14" s="219"/>
      <c r="L14" s="62"/>
      <c r="M14" s="223"/>
      <c r="N14" s="225"/>
      <c r="O14" s="227"/>
      <c r="P14" s="229"/>
      <c r="Q14" s="231"/>
      <c r="R14" s="262"/>
      <c r="S14" s="163"/>
      <c r="T14" s="118"/>
      <c r="U14" s="118"/>
      <c r="V14" s="118"/>
      <c r="W14" s="118"/>
      <c r="X14" s="118"/>
      <c r="Y14" s="119"/>
    </row>
    <row r="15" spans="1:25" ht="15.75" hidden="1" thickBot="1" x14ac:dyDescent="0.3">
      <c r="A15" s="213"/>
      <c r="B15" s="215"/>
      <c r="C15" s="216" t="s">
        <v>105</v>
      </c>
      <c r="D15" s="32" t="s">
        <v>33</v>
      </c>
      <c r="E15" s="42"/>
      <c r="F15" s="37">
        <v>1</v>
      </c>
      <c r="G15" s="203">
        <f>SUM(F15:F16)</f>
        <v>2</v>
      </c>
      <c r="H15" s="12" t="e">
        <f>F15/G$16</f>
        <v>#DIV/0!</v>
      </c>
      <c r="I15" s="206">
        <f>SUMIF(E15:E16,"&gt;=0",H15:H16)</f>
        <v>0</v>
      </c>
      <c r="J15" s="17" t="str">
        <f>IF(E15="","",H15/I$16)</f>
        <v/>
      </c>
      <c r="K15" s="220" t="e">
        <f>SUMPRODUCT(E15:E16,H15:H16)/SUMIF(E15:E16,"&gt;=0",H15:H16)</f>
        <v>#DIV/0!</v>
      </c>
      <c r="L15" s="62"/>
      <c r="M15" s="222" t="s">
        <v>32</v>
      </c>
      <c r="N15" s="235"/>
      <c r="O15" s="236">
        <v>0</v>
      </c>
      <c r="P15" s="237">
        <f>O15/O$52</f>
        <v>0</v>
      </c>
      <c r="Q15" s="238" t="str">
        <f t="shared" ref="Q15" si="2">IF(N15="","",P15/Q$53)</f>
        <v/>
      </c>
      <c r="R15" s="262"/>
      <c r="S15" s="163"/>
      <c r="T15" s="118"/>
      <c r="U15" s="118"/>
      <c r="V15" s="118"/>
      <c r="W15" s="118"/>
      <c r="X15" s="118"/>
      <c r="Y15" s="119"/>
    </row>
    <row r="16" spans="1:25" ht="15.75" hidden="1" thickBot="1" x14ac:dyDescent="0.3">
      <c r="A16" s="213"/>
      <c r="B16" s="215"/>
      <c r="C16" s="217"/>
      <c r="D16" s="31" t="s">
        <v>34</v>
      </c>
      <c r="E16" s="41"/>
      <c r="F16" s="36">
        <v>1</v>
      </c>
      <c r="G16" s="204"/>
      <c r="H16" s="13" t="e">
        <f>F16/G$16</f>
        <v>#DIV/0!</v>
      </c>
      <c r="I16" s="207" t="e">
        <f>SUMIF(#REF!,"&gt;=0",#REF!)</f>
        <v>#REF!</v>
      </c>
      <c r="J16" s="18" t="str">
        <f>IF(E16="","",H16/I$16)</f>
        <v/>
      </c>
      <c r="K16" s="219"/>
      <c r="L16" s="62"/>
      <c r="M16" s="223"/>
      <c r="N16" s="225"/>
      <c r="O16" s="227"/>
      <c r="P16" s="229"/>
      <c r="Q16" s="231"/>
      <c r="R16" s="262"/>
      <c r="S16" s="163"/>
      <c r="T16" s="118"/>
      <c r="U16" s="118"/>
      <c r="V16" s="118"/>
      <c r="W16" s="118"/>
      <c r="X16" s="118"/>
      <c r="Y16" s="119"/>
    </row>
    <row r="17" spans="1:25" ht="15.75" hidden="1" thickBot="1" x14ac:dyDescent="0.3">
      <c r="A17" s="213"/>
      <c r="B17" s="215"/>
      <c r="C17" s="216" t="s">
        <v>106</v>
      </c>
      <c r="D17" s="32" t="s">
        <v>36</v>
      </c>
      <c r="E17" s="42"/>
      <c r="F17" s="37">
        <v>1</v>
      </c>
      <c r="G17" s="203">
        <f>SUM(F17:F18)</f>
        <v>2</v>
      </c>
      <c r="H17" s="12" t="e">
        <f>F17/G$18</f>
        <v>#DIV/0!</v>
      </c>
      <c r="I17" s="206">
        <f>SUMIF(E17:E18,"&gt;=0",H17:H18)</f>
        <v>0</v>
      </c>
      <c r="J17" s="17" t="str">
        <f>IF(E17="","",H17/I$18)</f>
        <v/>
      </c>
      <c r="K17" s="220" t="e">
        <f>SUMPRODUCT(E17:E18,H17:H18)/SUMIF(E17:E18,"&gt;=0",H17:H18)</f>
        <v>#DIV/0!</v>
      </c>
      <c r="L17" s="62"/>
      <c r="M17" s="222" t="s">
        <v>35</v>
      </c>
      <c r="N17" s="235"/>
      <c r="O17" s="236">
        <v>0</v>
      </c>
      <c r="P17" s="237">
        <f>O17/O$52</f>
        <v>0</v>
      </c>
      <c r="Q17" s="238" t="str">
        <f t="shared" ref="Q17" si="3">IF(N17="","",P17/Q$53)</f>
        <v/>
      </c>
      <c r="R17" s="262"/>
      <c r="S17" s="163"/>
      <c r="T17" s="118"/>
      <c r="U17" s="118"/>
      <c r="V17" s="118"/>
      <c r="W17" s="118"/>
      <c r="X17" s="118"/>
      <c r="Y17" s="119"/>
    </row>
    <row r="18" spans="1:25" ht="15.75" hidden="1" thickBot="1" x14ac:dyDescent="0.3">
      <c r="A18" s="213"/>
      <c r="B18" s="215"/>
      <c r="C18" s="217"/>
      <c r="D18" s="31" t="s">
        <v>37</v>
      </c>
      <c r="E18" s="41"/>
      <c r="F18" s="36">
        <v>1</v>
      </c>
      <c r="G18" s="204"/>
      <c r="H18" s="13" t="e">
        <f>F18/G$18</f>
        <v>#DIV/0!</v>
      </c>
      <c r="I18" s="207" t="e">
        <f>SUMIF(#REF!,"&gt;=0",#REF!)</f>
        <v>#REF!</v>
      </c>
      <c r="J18" s="18" t="str">
        <f>IF(E18="","",H18/I$18)</f>
        <v/>
      </c>
      <c r="K18" s="219"/>
      <c r="L18" s="62"/>
      <c r="M18" s="223"/>
      <c r="N18" s="225"/>
      <c r="O18" s="227"/>
      <c r="P18" s="229"/>
      <c r="Q18" s="231"/>
      <c r="R18" s="262"/>
      <c r="S18" s="163"/>
      <c r="T18" s="118"/>
      <c r="U18" s="118"/>
      <c r="V18" s="118"/>
      <c r="W18" s="118"/>
      <c r="X18" s="118"/>
      <c r="Y18" s="119"/>
    </row>
    <row r="19" spans="1:25" ht="15.75" hidden="1" thickBot="1" x14ac:dyDescent="0.3">
      <c r="A19" s="213"/>
      <c r="B19" s="215" t="s">
        <v>95</v>
      </c>
      <c r="C19" s="221" t="s">
        <v>107</v>
      </c>
      <c r="D19" s="30" t="s">
        <v>40</v>
      </c>
      <c r="E19" s="44"/>
      <c r="F19" s="35">
        <v>1</v>
      </c>
      <c r="G19" s="203">
        <f>SUM(F19:F20)</f>
        <v>2</v>
      </c>
      <c r="H19" s="15" t="e">
        <f>F19/G$20</f>
        <v>#DIV/0!</v>
      </c>
      <c r="I19" s="206">
        <f>SUMIF(E19:E20,"&gt;=0",H19:H20)</f>
        <v>0</v>
      </c>
      <c r="J19" s="17" t="str">
        <f>IF(E19="","",H19/I$20)</f>
        <v/>
      </c>
      <c r="K19" s="220" t="e">
        <f>SUMPRODUCT(E19:E20,H19:H20)/SUMIF(E19:E20,"&gt;=0",H19:H20)</f>
        <v>#DIV/0!</v>
      </c>
      <c r="L19" s="62"/>
      <c r="M19" s="239" t="s">
        <v>39</v>
      </c>
      <c r="N19" s="235"/>
      <c r="O19" s="226">
        <v>0</v>
      </c>
      <c r="P19" s="228">
        <f>O19/O$52</f>
        <v>0</v>
      </c>
      <c r="Q19" s="238" t="str">
        <f t="shared" ref="Q19" si="4">IF(N19="","",P19/Q$53)</f>
        <v/>
      </c>
      <c r="R19" s="262"/>
      <c r="S19" s="163"/>
      <c r="T19" s="118"/>
      <c r="U19" s="118"/>
      <c r="V19" s="118"/>
      <c r="W19" s="118"/>
      <c r="X19" s="118"/>
      <c r="Y19" s="119"/>
    </row>
    <row r="20" spans="1:25" ht="15.75" hidden="1" thickBot="1" x14ac:dyDescent="0.3">
      <c r="A20" s="213"/>
      <c r="B20" s="215"/>
      <c r="C20" s="221"/>
      <c r="D20" s="34" t="s">
        <v>41</v>
      </c>
      <c r="E20" s="45"/>
      <c r="F20" s="39">
        <v>1</v>
      </c>
      <c r="G20" s="204"/>
      <c r="H20" s="16" t="e">
        <f>F20/G$20</f>
        <v>#DIV/0!</v>
      </c>
      <c r="I20" s="207" t="e">
        <f>SUMIF(#REF!,"&gt;=0",#REF!)</f>
        <v>#REF!</v>
      </c>
      <c r="J20" s="18" t="str">
        <f>IF(E20="","",H20/I$20)</f>
        <v/>
      </c>
      <c r="K20" s="219"/>
      <c r="L20" s="62"/>
      <c r="M20" s="239"/>
      <c r="N20" s="225"/>
      <c r="O20" s="226"/>
      <c r="P20" s="228"/>
      <c r="Q20" s="231"/>
      <c r="R20" s="262"/>
      <c r="S20" s="163"/>
      <c r="T20" s="118"/>
      <c r="U20" s="118"/>
      <c r="V20" s="118"/>
      <c r="W20" s="118"/>
      <c r="X20" s="118"/>
      <c r="Y20" s="119"/>
    </row>
    <row r="21" spans="1:25" ht="15.75" hidden="1" thickBot="1" x14ac:dyDescent="0.3">
      <c r="A21" s="213"/>
      <c r="B21" s="215"/>
      <c r="C21" s="216" t="s">
        <v>108</v>
      </c>
      <c r="D21" s="32" t="s">
        <v>43</v>
      </c>
      <c r="E21" s="42"/>
      <c r="F21" s="37">
        <v>1</v>
      </c>
      <c r="G21" s="205">
        <f>SUM(F21:F23)</f>
        <v>3</v>
      </c>
      <c r="H21" s="12" t="e">
        <f>F21/G$22</f>
        <v>#DIV/0!</v>
      </c>
      <c r="I21" s="206">
        <f>SUMIF(E21:E23,"&gt;=0",H21:H23)</f>
        <v>0</v>
      </c>
      <c r="J21" s="17" t="str">
        <f>IF(E21="","",H21/I$22)</f>
        <v/>
      </c>
      <c r="K21" s="220" t="e">
        <f>SUMPRODUCT(E21:E23,F21:F23)/SUMIF(E21:E23,"&gt;=0",F21:F23)</f>
        <v>#DIV/0!</v>
      </c>
      <c r="L21" s="62"/>
      <c r="M21" s="222" t="s">
        <v>42</v>
      </c>
      <c r="N21" s="235"/>
      <c r="O21" s="236">
        <v>0</v>
      </c>
      <c r="P21" s="237">
        <f>O21/O$52</f>
        <v>0</v>
      </c>
      <c r="Q21" s="238" t="str">
        <f>IF(N21="","",P21/Q$53)</f>
        <v/>
      </c>
      <c r="R21" s="262"/>
      <c r="S21" s="163"/>
      <c r="T21" s="118"/>
      <c r="U21" s="118"/>
      <c r="V21" s="118"/>
      <c r="W21" s="118"/>
      <c r="X21" s="118"/>
      <c r="Y21" s="119"/>
    </row>
    <row r="22" spans="1:25" ht="15.75" hidden="1" thickBot="1" x14ac:dyDescent="0.3">
      <c r="A22" s="213"/>
      <c r="B22" s="215"/>
      <c r="C22" s="221"/>
      <c r="D22" s="33" t="s">
        <v>44</v>
      </c>
      <c r="E22" s="43"/>
      <c r="F22" s="38">
        <v>1</v>
      </c>
      <c r="G22" s="203"/>
      <c r="H22" s="14" t="e">
        <f t="shared" ref="H22:H23" si="5">F22/G$22</f>
        <v>#DIV/0!</v>
      </c>
      <c r="I22" s="208"/>
      <c r="J22" s="19" t="str">
        <f>IF(E22="","",H22/I$22)</f>
        <v/>
      </c>
      <c r="K22" s="218"/>
      <c r="L22" s="62"/>
      <c r="M22" s="239"/>
      <c r="N22" s="240"/>
      <c r="O22" s="226"/>
      <c r="P22" s="228"/>
      <c r="Q22" s="230"/>
      <c r="R22" s="262"/>
      <c r="S22" s="163"/>
      <c r="T22" s="118"/>
      <c r="U22" s="118"/>
      <c r="V22" s="118"/>
      <c r="W22" s="118"/>
      <c r="X22" s="118"/>
      <c r="Y22" s="119"/>
    </row>
    <row r="23" spans="1:25" ht="15.75" hidden="1" thickBot="1" x14ac:dyDescent="0.3">
      <c r="A23" s="213"/>
      <c r="B23" s="215"/>
      <c r="C23" s="217"/>
      <c r="D23" s="31" t="s">
        <v>45</v>
      </c>
      <c r="E23" s="41"/>
      <c r="F23" s="36">
        <v>1</v>
      </c>
      <c r="G23" s="204"/>
      <c r="H23" s="13" t="e">
        <f t="shared" si="5"/>
        <v>#DIV/0!</v>
      </c>
      <c r="I23" s="207"/>
      <c r="J23" s="18" t="str">
        <f>IF(E23="","",H23/I$22)</f>
        <v/>
      </c>
      <c r="K23" s="219"/>
      <c r="L23" s="62"/>
      <c r="M23" s="223"/>
      <c r="N23" s="225"/>
      <c r="O23" s="227"/>
      <c r="P23" s="229"/>
      <c r="Q23" s="231"/>
      <c r="R23" s="262"/>
      <c r="S23" s="163"/>
      <c r="T23" s="118"/>
      <c r="U23" s="118"/>
      <c r="V23" s="118"/>
      <c r="W23" s="118"/>
      <c r="X23" s="118"/>
      <c r="Y23" s="119"/>
    </row>
    <row r="24" spans="1:25" ht="15.75" thickBot="1" x14ac:dyDescent="0.3">
      <c r="A24" s="213"/>
      <c r="B24" s="215"/>
      <c r="C24" s="221" t="s">
        <v>109</v>
      </c>
      <c r="D24" s="30" t="s">
        <v>47</v>
      </c>
      <c r="E24" s="44"/>
      <c r="F24" s="35">
        <v>1</v>
      </c>
      <c r="G24" s="203">
        <f>SUM(F24:F25)</f>
        <v>2</v>
      </c>
      <c r="H24" s="15" t="e">
        <f>F24/G$25</f>
        <v>#DIV/0!</v>
      </c>
      <c r="I24" s="206">
        <f>SUMIF(E24:E25,"&gt;=0",H24:H25)</f>
        <v>0</v>
      </c>
      <c r="J24" s="17" t="str">
        <f>IF(E24="","",H24/I$25)</f>
        <v/>
      </c>
      <c r="K24" s="220" t="e">
        <f>SUMPRODUCT(E24:E25,H24:H25)/SUMIF(E24:E25,"&gt;=0",H24:H25)</f>
        <v>#DIV/0!</v>
      </c>
      <c r="L24" s="62"/>
      <c r="M24" s="239" t="s">
        <v>46</v>
      </c>
      <c r="N24" s="235">
        <f>'Calificación criterio'!O27</f>
        <v>8.2000000000000011</v>
      </c>
      <c r="O24" s="226">
        <v>1</v>
      </c>
      <c r="P24" s="228">
        <f>O24/O$52</f>
        <v>9.0909090909090912E-2</v>
      </c>
      <c r="Q24" s="238">
        <f>IF(N24="","",P24/Q$53)</f>
        <v>9.0909090909090912E-2</v>
      </c>
      <c r="R24" s="262"/>
      <c r="S24" s="264">
        <f>'Calificación criterio'!P27</f>
        <v>6.4</v>
      </c>
      <c r="T24" s="264">
        <f>'Calificación criterio'!Q27</f>
        <v>9</v>
      </c>
      <c r="U24" s="264">
        <f>'Calificación criterio'!R27</f>
        <v>9</v>
      </c>
      <c r="V24" s="264">
        <f>'Calificación criterio'!S27</f>
        <v>8.1999999999999993</v>
      </c>
      <c r="W24" s="264">
        <f>'Calificación criterio'!T27</f>
        <v>0</v>
      </c>
      <c r="X24" s="264">
        <f>'Calificación criterio'!U27</f>
        <v>0</v>
      </c>
      <c r="Y24" s="264">
        <f>'Calificación criterio'!V27</f>
        <v>0</v>
      </c>
    </row>
    <row r="25" spans="1:25" ht="15.75" thickBot="1" x14ac:dyDescent="0.3">
      <c r="A25" s="213"/>
      <c r="B25" s="215"/>
      <c r="C25" s="221"/>
      <c r="D25" s="34" t="s">
        <v>48</v>
      </c>
      <c r="E25" s="45"/>
      <c r="F25" s="39">
        <v>1</v>
      </c>
      <c r="G25" s="204"/>
      <c r="H25" s="16" t="e">
        <f>F25/G$25</f>
        <v>#DIV/0!</v>
      </c>
      <c r="I25" s="207" t="e">
        <f>SUMIF(#REF!,"&gt;=0",#REF!)</f>
        <v>#REF!</v>
      </c>
      <c r="J25" s="18" t="str">
        <f>IF(E25="","",H25/I$25)</f>
        <v/>
      </c>
      <c r="K25" s="219"/>
      <c r="L25" s="62"/>
      <c r="M25" s="239"/>
      <c r="N25" s="225"/>
      <c r="O25" s="226"/>
      <c r="P25" s="228"/>
      <c r="Q25" s="231"/>
      <c r="R25" s="262"/>
      <c r="S25" s="264"/>
      <c r="T25" s="264"/>
      <c r="U25" s="264"/>
      <c r="V25" s="264"/>
      <c r="W25" s="264"/>
      <c r="X25" s="264"/>
      <c r="Y25" s="264"/>
    </row>
    <row r="26" spans="1:25" x14ac:dyDescent="0.25">
      <c r="A26" s="213"/>
      <c r="B26" s="222" t="s">
        <v>96</v>
      </c>
      <c r="C26" s="216" t="s">
        <v>113</v>
      </c>
      <c r="D26" s="32" t="s">
        <v>66</v>
      </c>
      <c r="E26" s="42"/>
      <c r="F26" s="37">
        <v>1</v>
      </c>
      <c r="G26" s="203">
        <f>SUM(F26:F27)</f>
        <v>2</v>
      </c>
      <c r="H26" s="12" t="e">
        <f>F26/G$27</f>
        <v>#DIV/0!</v>
      </c>
      <c r="I26" s="206">
        <f>SUMIF(E26:E27,"&gt;=0",H26:H27)</f>
        <v>0</v>
      </c>
      <c r="J26" s="17" t="str">
        <f>IF(E26="","",H26/I$27)</f>
        <v/>
      </c>
      <c r="K26" s="220" t="e">
        <f>SUMPRODUCT(E26:E27,H26:H27)/SUMIF(E26:E27,"&gt;=0",H26:H27)</f>
        <v>#DIV/0!</v>
      </c>
      <c r="L26" s="62"/>
      <c r="M26" s="222" t="s">
        <v>65</v>
      </c>
      <c r="N26" s="235">
        <f>'Calificación criterio'!O29</f>
        <v>7.6</v>
      </c>
      <c r="O26" s="236">
        <v>3</v>
      </c>
      <c r="P26" s="237">
        <f>O26/O$52</f>
        <v>0.27272727272727271</v>
      </c>
      <c r="Q26" s="238">
        <f>IF(N26="","",P26/Q$53)</f>
        <v>0.27272727272727271</v>
      </c>
      <c r="R26" s="262"/>
      <c r="S26" s="264">
        <f>'Calificación criterio'!P29</f>
        <v>6.8</v>
      </c>
      <c r="T26" s="264">
        <f>'Calificación criterio'!Q29</f>
        <v>5</v>
      </c>
      <c r="U26" s="264">
        <f>'Calificación criterio'!R29</f>
        <v>5</v>
      </c>
      <c r="V26" s="264">
        <f>'Calificación criterio'!S29</f>
        <v>7.6</v>
      </c>
      <c r="W26" s="264">
        <f>'Calificación criterio'!T29</f>
        <v>0</v>
      </c>
      <c r="X26" s="264">
        <f>'Calificación criterio'!U29</f>
        <v>0</v>
      </c>
      <c r="Y26" s="264">
        <f>'Calificación criterio'!V29</f>
        <v>0</v>
      </c>
    </row>
    <row r="27" spans="1:25" ht="15.75" thickBot="1" x14ac:dyDescent="0.3">
      <c r="A27" s="213"/>
      <c r="B27" s="239"/>
      <c r="C27" s="217"/>
      <c r="D27" s="31" t="s">
        <v>67</v>
      </c>
      <c r="E27" s="41"/>
      <c r="F27" s="36">
        <v>1</v>
      </c>
      <c r="G27" s="204"/>
      <c r="H27" s="13" t="e">
        <f>F27/G$27</f>
        <v>#DIV/0!</v>
      </c>
      <c r="I27" s="207" t="e">
        <f>SUMIF(#REF!,"&gt;=0",#REF!)</f>
        <v>#REF!</v>
      </c>
      <c r="J27" s="18" t="str">
        <f>IF(E27="","",H27/I$27)</f>
        <v/>
      </c>
      <c r="K27" s="219"/>
      <c r="L27" s="62"/>
      <c r="M27" s="223"/>
      <c r="N27" s="225"/>
      <c r="O27" s="227"/>
      <c r="P27" s="229"/>
      <c r="Q27" s="231"/>
      <c r="R27" s="262"/>
      <c r="S27" s="264"/>
      <c r="T27" s="264"/>
      <c r="U27" s="264"/>
      <c r="V27" s="264"/>
      <c r="W27" s="264"/>
      <c r="X27" s="264"/>
      <c r="Y27" s="264"/>
    </row>
    <row r="28" spans="1:25" ht="15.75" hidden="1" thickBot="1" x14ac:dyDescent="0.3">
      <c r="A28" s="213"/>
      <c r="B28" s="239"/>
      <c r="C28" s="216" t="s">
        <v>110</v>
      </c>
      <c r="D28" s="32" t="s">
        <v>111</v>
      </c>
      <c r="E28" s="42"/>
      <c r="F28" s="37">
        <v>1</v>
      </c>
      <c r="G28" s="203">
        <f>SUM(F28:F29)</f>
        <v>2</v>
      </c>
      <c r="H28" s="12" t="e">
        <f>F28/G$27</f>
        <v>#DIV/0!</v>
      </c>
      <c r="I28" s="206">
        <f>SUMIF(E28:E29,"&gt;=0",H28:H29)</f>
        <v>0</v>
      </c>
      <c r="J28" s="17"/>
      <c r="K28" s="220" t="e">
        <f>SUMPRODUCT(E28:E29,H28:H29)/SUMIF(E28:E29,"&gt;=0",H28:H29)</f>
        <v>#DIV/0!</v>
      </c>
      <c r="L28" s="62"/>
      <c r="M28" s="222" t="s">
        <v>134</v>
      </c>
      <c r="N28" s="81"/>
      <c r="O28" s="241">
        <v>0</v>
      </c>
      <c r="P28" s="237">
        <f>O28/O$52</f>
        <v>0</v>
      </c>
      <c r="Q28" s="238" t="str">
        <f>IF(N28="","",P28/Q$53)</f>
        <v/>
      </c>
      <c r="R28" s="262"/>
      <c r="S28" s="163"/>
      <c r="T28" s="118"/>
      <c r="U28" s="118"/>
      <c r="V28" s="118"/>
      <c r="W28" s="118"/>
      <c r="X28" s="118"/>
      <c r="Y28" s="119"/>
    </row>
    <row r="29" spans="1:25" ht="15.75" hidden="1" thickBot="1" x14ac:dyDescent="0.3">
      <c r="A29" s="213"/>
      <c r="B29" s="223"/>
      <c r="C29" s="217"/>
      <c r="D29" s="74" t="s">
        <v>112</v>
      </c>
      <c r="E29" s="72"/>
      <c r="F29" s="75">
        <v>1</v>
      </c>
      <c r="G29" s="204"/>
      <c r="H29" s="13" t="e">
        <f>F29/G$27</f>
        <v>#DIV/0!</v>
      </c>
      <c r="I29" s="207" t="e">
        <f>SUMIF(#REF!,"&gt;=0",#REF!)</f>
        <v>#REF!</v>
      </c>
      <c r="J29" s="77"/>
      <c r="K29" s="219"/>
      <c r="L29" s="62"/>
      <c r="M29" s="223"/>
      <c r="N29" s="82"/>
      <c r="O29" s="242"/>
      <c r="P29" s="229"/>
      <c r="Q29" s="231"/>
      <c r="R29" s="262"/>
      <c r="S29" s="163"/>
      <c r="T29" s="118"/>
      <c r="U29" s="118"/>
      <c r="V29" s="118"/>
      <c r="W29" s="118"/>
      <c r="X29" s="118"/>
      <c r="Y29" s="119"/>
    </row>
    <row r="30" spans="1:25" x14ac:dyDescent="0.25">
      <c r="A30" s="213"/>
      <c r="B30" s="222" t="s">
        <v>97</v>
      </c>
      <c r="C30" s="216" t="s">
        <v>122</v>
      </c>
      <c r="D30" s="32" t="s">
        <v>70</v>
      </c>
      <c r="E30" s="42"/>
      <c r="F30" s="37">
        <v>1</v>
      </c>
      <c r="G30" s="205">
        <f>SUM(F30:F33)</f>
        <v>4</v>
      </c>
      <c r="H30" s="12" t="e">
        <f>F30/G$31</f>
        <v>#DIV/0!</v>
      </c>
      <c r="I30" s="206">
        <f>SUMIF(E30:E33,"&gt;=0",H30:H33)</f>
        <v>0</v>
      </c>
      <c r="J30" s="17" t="str">
        <f t="shared" ref="J30:J41" si="6">IF(E30="","",H30/I$31)</f>
        <v/>
      </c>
      <c r="K30" s="245" t="e">
        <f>SUMPRODUCT(E30:E33,F30:F33)/SUMIF(E30:E33,"&gt;=0",F30:F33)</f>
        <v>#DIV/0!</v>
      </c>
      <c r="L30" s="62"/>
      <c r="M30" s="222" t="s">
        <v>69</v>
      </c>
      <c r="N30" s="248">
        <f>'Calificación criterio'!O33</f>
        <v>6</v>
      </c>
      <c r="O30" s="236">
        <v>1</v>
      </c>
      <c r="P30" s="237">
        <f>O30/O$52</f>
        <v>9.0909090909090912E-2</v>
      </c>
      <c r="Q30" s="238">
        <f>IF(N30="","",P30/Q$53)</f>
        <v>9.0909090909090912E-2</v>
      </c>
      <c r="R30" s="262"/>
      <c r="S30" s="264">
        <f>'Calificación criterio'!P33</f>
        <v>7.25</v>
      </c>
      <c r="T30" s="264">
        <f>'Calificación criterio'!Q33</f>
        <v>7</v>
      </c>
      <c r="U30" s="264">
        <f>'Calificación criterio'!R33</f>
        <v>6</v>
      </c>
      <c r="V30" s="264">
        <f>'Calificación criterio'!S33</f>
        <v>6</v>
      </c>
      <c r="W30" s="264">
        <f>'Calificación criterio'!T33</f>
        <v>0</v>
      </c>
      <c r="X30" s="264">
        <f>'Calificación criterio'!U33</f>
        <v>0</v>
      </c>
      <c r="Y30" s="264">
        <f>'Calificación criterio'!V33</f>
        <v>0</v>
      </c>
    </row>
    <row r="31" spans="1:25" x14ac:dyDescent="0.25">
      <c r="A31" s="213"/>
      <c r="B31" s="239"/>
      <c r="C31" s="221"/>
      <c r="D31" s="33" t="s">
        <v>71</v>
      </c>
      <c r="E31" s="43"/>
      <c r="F31" s="38">
        <v>1</v>
      </c>
      <c r="G31" s="203"/>
      <c r="H31" s="14" t="e">
        <f t="shared" ref="H31:H41" si="7">F31/G$31</f>
        <v>#DIV/0!</v>
      </c>
      <c r="I31" s="208"/>
      <c r="J31" s="19" t="str">
        <f t="shared" si="6"/>
        <v/>
      </c>
      <c r="K31" s="246"/>
      <c r="L31" s="62"/>
      <c r="M31" s="239"/>
      <c r="N31" s="249"/>
      <c r="O31" s="226"/>
      <c r="P31" s="228"/>
      <c r="Q31" s="230"/>
      <c r="R31" s="262"/>
      <c r="S31" s="264"/>
      <c r="T31" s="264"/>
      <c r="U31" s="264"/>
      <c r="V31" s="264"/>
      <c r="W31" s="264"/>
      <c r="X31" s="264"/>
      <c r="Y31" s="264"/>
    </row>
    <row r="32" spans="1:25" x14ac:dyDescent="0.25">
      <c r="A32" s="213"/>
      <c r="B32" s="239"/>
      <c r="C32" s="221"/>
      <c r="D32" s="33" t="s">
        <v>72</v>
      </c>
      <c r="E32" s="43"/>
      <c r="F32" s="38">
        <v>1</v>
      </c>
      <c r="G32" s="203"/>
      <c r="H32" s="14" t="e">
        <f t="shared" si="7"/>
        <v>#DIV/0!</v>
      </c>
      <c r="I32" s="208"/>
      <c r="J32" s="19" t="str">
        <f t="shared" si="6"/>
        <v/>
      </c>
      <c r="K32" s="246"/>
      <c r="L32" s="62"/>
      <c r="M32" s="239"/>
      <c r="N32" s="249"/>
      <c r="O32" s="226"/>
      <c r="P32" s="228"/>
      <c r="Q32" s="230"/>
      <c r="R32" s="262"/>
      <c r="S32" s="264"/>
      <c r="T32" s="264"/>
      <c r="U32" s="264"/>
      <c r="V32" s="264"/>
      <c r="W32" s="264"/>
      <c r="X32" s="264"/>
      <c r="Y32" s="264"/>
    </row>
    <row r="33" spans="1:25" ht="15.75" thickBot="1" x14ac:dyDescent="0.3">
      <c r="A33" s="213"/>
      <c r="B33" s="239"/>
      <c r="C33" s="244"/>
      <c r="D33" s="31" t="s">
        <v>73</v>
      </c>
      <c r="E33" s="41"/>
      <c r="F33" s="36">
        <v>1</v>
      </c>
      <c r="G33" s="204"/>
      <c r="H33" s="13" t="e">
        <f t="shared" si="7"/>
        <v>#DIV/0!</v>
      </c>
      <c r="I33" s="207"/>
      <c r="J33" s="18" t="str">
        <f t="shared" si="6"/>
        <v/>
      </c>
      <c r="K33" s="247"/>
      <c r="L33" s="62"/>
      <c r="M33" s="223"/>
      <c r="N33" s="250"/>
      <c r="O33" s="227"/>
      <c r="P33" s="229"/>
      <c r="Q33" s="231"/>
      <c r="R33" s="262"/>
      <c r="S33" s="264"/>
      <c r="T33" s="264"/>
      <c r="U33" s="264"/>
      <c r="V33" s="264"/>
      <c r="W33" s="264"/>
      <c r="X33" s="264"/>
      <c r="Y33" s="264"/>
    </row>
    <row r="34" spans="1:25" ht="15.75" hidden="1" thickBot="1" x14ac:dyDescent="0.3">
      <c r="A34" s="213"/>
      <c r="B34" s="239"/>
      <c r="C34" s="252" t="s">
        <v>123</v>
      </c>
      <c r="D34" s="32" t="s">
        <v>114</v>
      </c>
      <c r="E34" s="42"/>
      <c r="F34" s="37">
        <v>1</v>
      </c>
      <c r="G34" s="205">
        <f>SUM(F34:F35)</f>
        <v>2</v>
      </c>
      <c r="H34" s="12" t="e">
        <f t="shared" si="7"/>
        <v>#DIV/0!</v>
      </c>
      <c r="I34" s="206">
        <f t="shared" ref="I34" si="8">SUMIF(E34:E35,"&gt;=0",H34:H35)</f>
        <v>0</v>
      </c>
      <c r="J34" s="17" t="str">
        <f t="shared" si="6"/>
        <v/>
      </c>
      <c r="K34" s="220" t="e">
        <f t="shared" ref="K34" si="9">SUMPRODUCT(E34:E35,H34:H35)/SUMIF(E34:E35,"&gt;=0",H34:H35)</f>
        <v>#DIV/0!</v>
      </c>
      <c r="L34" s="62"/>
      <c r="M34" s="222" t="s">
        <v>135</v>
      </c>
      <c r="N34" s="81"/>
      <c r="O34" s="241">
        <v>0</v>
      </c>
      <c r="P34" s="237">
        <f>O34/O$52</f>
        <v>0</v>
      </c>
      <c r="Q34" s="238" t="str">
        <f>IF(N34="","",P34/Q$53)</f>
        <v/>
      </c>
      <c r="R34" s="262"/>
      <c r="S34" s="163"/>
      <c r="T34" s="118"/>
      <c r="U34" s="118"/>
      <c r="V34" s="118"/>
      <c r="W34" s="118"/>
      <c r="X34" s="118"/>
      <c r="Y34" s="119"/>
    </row>
    <row r="35" spans="1:25" ht="15.75" hidden="1" thickBot="1" x14ac:dyDescent="0.3">
      <c r="A35" s="213"/>
      <c r="B35" s="239"/>
      <c r="C35" s="244"/>
      <c r="D35" s="74" t="s">
        <v>115</v>
      </c>
      <c r="E35" s="72"/>
      <c r="F35" s="75">
        <v>1</v>
      </c>
      <c r="G35" s="204"/>
      <c r="H35" s="76" t="e">
        <f t="shared" si="7"/>
        <v>#DIV/0!</v>
      </c>
      <c r="I35" s="207" t="e">
        <f>SUMIF(#REF!,"&gt;=0",#REF!)</f>
        <v>#REF!</v>
      </c>
      <c r="J35" s="77" t="str">
        <f t="shared" si="6"/>
        <v/>
      </c>
      <c r="K35" s="219"/>
      <c r="L35" s="62"/>
      <c r="M35" s="223"/>
      <c r="N35" s="82"/>
      <c r="O35" s="242"/>
      <c r="P35" s="229"/>
      <c r="Q35" s="231"/>
      <c r="R35" s="262"/>
      <c r="S35" s="163"/>
      <c r="T35" s="118"/>
      <c r="U35" s="118"/>
      <c r="V35" s="118"/>
      <c r="W35" s="118"/>
      <c r="X35" s="118"/>
      <c r="Y35" s="119"/>
    </row>
    <row r="36" spans="1:25" x14ac:dyDescent="0.25">
      <c r="A36" s="213"/>
      <c r="B36" s="239"/>
      <c r="C36" s="252" t="s">
        <v>124</v>
      </c>
      <c r="D36" s="32" t="s">
        <v>117</v>
      </c>
      <c r="E36" s="42"/>
      <c r="F36" s="37">
        <v>1</v>
      </c>
      <c r="G36" s="205">
        <f t="shared" ref="G36" si="10">SUM(F36:F37)</f>
        <v>2</v>
      </c>
      <c r="H36" s="12" t="e">
        <f t="shared" si="7"/>
        <v>#DIV/0!</v>
      </c>
      <c r="I36" s="206">
        <f t="shared" ref="I36" si="11">SUMIF(E36:E37,"&gt;=0",H36:H37)</f>
        <v>0</v>
      </c>
      <c r="J36" s="17" t="str">
        <f t="shared" si="6"/>
        <v/>
      </c>
      <c r="K36" s="220" t="e">
        <f t="shared" ref="K36" si="12">SUMPRODUCT(E36:E37,H36:H37)/SUMIF(E36:E37,"&gt;=0",H36:H37)</f>
        <v>#DIV/0!</v>
      </c>
      <c r="L36" s="62"/>
      <c r="M36" s="239" t="s">
        <v>136</v>
      </c>
      <c r="N36" s="256">
        <f>'Calificación criterio'!O39</f>
        <v>7.5</v>
      </c>
      <c r="O36" s="243">
        <v>1</v>
      </c>
      <c r="P36" s="237">
        <f t="shared" ref="P36" si="13">O36/O$52</f>
        <v>9.0909090909090912E-2</v>
      </c>
      <c r="Q36" s="238">
        <f t="shared" ref="Q36" si="14">IF(N36="","",P36/Q$53)</f>
        <v>9.0909090909090912E-2</v>
      </c>
      <c r="R36" s="262"/>
      <c r="S36" s="264">
        <f>'Calificación criterio'!P39</f>
        <v>6</v>
      </c>
      <c r="T36" s="264">
        <f>'Calificación criterio'!Q39</f>
        <v>6.5</v>
      </c>
      <c r="U36" s="264">
        <f>'Calificación criterio'!R39</f>
        <v>6.25</v>
      </c>
      <c r="V36" s="264">
        <f>'Calificación criterio'!S39</f>
        <v>7.5</v>
      </c>
      <c r="W36" s="264">
        <f>'Calificación criterio'!T39</f>
        <v>0</v>
      </c>
      <c r="X36" s="264">
        <f>'Calificación criterio'!U39</f>
        <v>0</v>
      </c>
      <c r="Y36" s="264">
        <f>'Calificación criterio'!V39</f>
        <v>0</v>
      </c>
    </row>
    <row r="37" spans="1:25" ht="15.75" thickBot="1" x14ac:dyDescent="0.3">
      <c r="A37" s="213"/>
      <c r="B37" s="239"/>
      <c r="C37" s="244"/>
      <c r="D37" s="74" t="s">
        <v>116</v>
      </c>
      <c r="E37" s="72"/>
      <c r="F37" s="75">
        <v>1</v>
      </c>
      <c r="G37" s="204"/>
      <c r="H37" s="76" t="e">
        <f t="shared" si="7"/>
        <v>#DIV/0!</v>
      </c>
      <c r="I37" s="207" t="e">
        <f>SUMIF(#REF!,"&gt;=0",#REF!)</f>
        <v>#REF!</v>
      </c>
      <c r="J37" s="77" t="str">
        <f t="shared" si="6"/>
        <v/>
      </c>
      <c r="K37" s="219"/>
      <c r="L37" s="62"/>
      <c r="M37" s="239"/>
      <c r="N37" s="257"/>
      <c r="O37" s="242"/>
      <c r="P37" s="229"/>
      <c r="Q37" s="231"/>
      <c r="R37" s="262"/>
      <c r="S37" s="264"/>
      <c r="T37" s="264"/>
      <c r="U37" s="264"/>
      <c r="V37" s="264"/>
      <c r="W37" s="264"/>
      <c r="X37" s="264"/>
      <c r="Y37" s="264"/>
    </row>
    <row r="38" spans="1:25" ht="15.75" hidden="1" thickBot="1" x14ac:dyDescent="0.3">
      <c r="A38" s="213"/>
      <c r="B38" s="239"/>
      <c r="C38" s="252" t="s">
        <v>125</v>
      </c>
      <c r="D38" s="32" t="s">
        <v>118</v>
      </c>
      <c r="E38" s="42"/>
      <c r="F38" s="37">
        <v>1</v>
      </c>
      <c r="G38" s="205">
        <f t="shared" ref="G38" si="15">SUM(F38:F39)</f>
        <v>2</v>
      </c>
      <c r="H38" s="12" t="e">
        <f t="shared" si="7"/>
        <v>#DIV/0!</v>
      </c>
      <c r="I38" s="206">
        <f t="shared" ref="I38" si="16">SUMIF(E38:E39,"&gt;=0",H38:H39)</f>
        <v>0</v>
      </c>
      <c r="J38" s="17" t="str">
        <f t="shared" si="6"/>
        <v/>
      </c>
      <c r="K38" s="220" t="e">
        <f t="shared" ref="K38" si="17">SUMPRODUCT(E38:E39,H38:H39)/SUMIF(E38:E39,"&gt;=0",H38:H39)</f>
        <v>#DIV/0!</v>
      </c>
      <c r="L38" s="62"/>
      <c r="M38" s="222" t="s">
        <v>137</v>
      </c>
      <c r="N38" s="81"/>
      <c r="O38" s="241">
        <v>0</v>
      </c>
      <c r="P38" s="237">
        <f t="shared" ref="P38" si="18">O38/O$52</f>
        <v>0</v>
      </c>
      <c r="Q38" s="238" t="str">
        <f t="shared" ref="Q38" si="19">IF(N38="","",P38/Q$53)</f>
        <v/>
      </c>
      <c r="R38" s="262"/>
      <c r="S38" s="163"/>
      <c r="T38" s="120"/>
      <c r="U38" s="120"/>
      <c r="V38" s="120"/>
      <c r="W38" s="120"/>
      <c r="X38" s="120"/>
      <c r="Y38" s="120"/>
    </row>
    <row r="39" spans="1:25" ht="15.75" hidden="1" thickBot="1" x14ac:dyDescent="0.3">
      <c r="A39" s="213"/>
      <c r="B39" s="239"/>
      <c r="C39" s="244"/>
      <c r="D39" s="74" t="s">
        <v>119</v>
      </c>
      <c r="E39" s="72"/>
      <c r="F39" s="75">
        <v>1</v>
      </c>
      <c r="G39" s="204"/>
      <c r="H39" s="76" t="e">
        <f t="shared" si="7"/>
        <v>#DIV/0!</v>
      </c>
      <c r="I39" s="207" t="e">
        <f>SUMIF(#REF!,"&gt;=0",#REF!)</f>
        <v>#REF!</v>
      </c>
      <c r="J39" s="77" t="str">
        <f t="shared" si="6"/>
        <v/>
      </c>
      <c r="K39" s="219"/>
      <c r="L39" s="62"/>
      <c r="M39" s="223"/>
      <c r="N39" s="82"/>
      <c r="O39" s="242"/>
      <c r="P39" s="229"/>
      <c r="Q39" s="231"/>
      <c r="R39" s="262"/>
      <c r="S39" s="163"/>
      <c r="T39" s="120"/>
      <c r="U39" s="120"/>
      <c r="V39" s="120"/>
      <c r="W39" s="120"/>
      <c r="X39" s="120"/>
      <c r="Y39" s="120"/>
    </row>
    <row r="40" spans="1:25" ht="15.75" hidden="1" thickBot="1" x14ac:dyDescent="0.3">
      <c r="A40" s="213"/>
      <c r="B40" s="239"/>
      <c r="C40" s="221" t="s">
        <v>126</v>
      </c>
      <c r="D40" s="32" t="s">
        <v>120</v>
      </c>
      <c r="E40" s="42"/>
      <c r="F40" s="37">
        <v>1</v>
      </c>
      <c r="G40" s="205">
        <f t="shared" ref="G40" si="20">SUM(F40:F41)</f>
        <v>2</v>
      </c>
      <c r="H40" s="12" t="e">
        <f t="shared" si="7"/>
        <v>#DIV/0!</v>
      </c>
      <c r="I40" s="206">
        <f t="shared" ref="I40" si="21">SUMIF(E40:E41,"&gt;=0",H40:H41)</f>
        <v>0</v>
      </c>
      <c r="J40" s="17" t="str">
        <f t="shared" si="6"/>
        <v/>
      </c>
      <c r="K40" s="220" t="e">
        <f t="shared" ref="K40" si="22">SUMPRODUCT(E40:E41,H40:H41)/SUMIF(E40:E41,"&gt;=0",H40:H41)</f>
        <v>#DIV/0!</v>
      </c>
      <c r="L40" s="62"/>
      <c r="M40" s="253" t="s">
        <v>138</v>
      </c>
      <c r="N40" s="73"/>
      <c r="O40" s="241">
        <v>0</v>
      </c>
      <c r="P40" s="237">
        <f t="shared" ref="P40" si="23">O40/O$52</f>
        <v>0</v>
      </c>
      <c r="Q40" s="238" t="str">
        <f t="shared" ref="Q40" si="24">IF(N40="","",P40/Q$53)</f>
        <v/>
      </c>
      <c r="R40" s="262"/>
      <c r="S40" s="163"/>
      <c r="T40" s="120"/>
      <c r="U40" s="120"/>
      <c r="V40" s="120"/>
      <c r="W40" s="120"/>
      <c r="X40" s="120"/>
      <c r="Y40" s="120"/>
    </row>
    <row r="41" spans="1:25" ht="15.75" hidden="1" thickBot="1" x14ac:dyDescent="0.3">
      <c r="A41" s="213"/>
      <c r="B41" s="223"/>
      <c r="C41" s="217"/>
      <c r="D41" s="74" t="s">
        <v>121</v>
      </c>
      <c r="E41" s="72"/>
      <c r="F41" s="75">
        <v>1</v>
      </c>
      <c r="G41" s="204"/>
      <c r="H41" s="76" t="e">
        <f t="shared" si="7"/>
        <v>#DIV/0!</v>
      </c>
      <c r="I41" s="207" t="e">
        <f>SUMIF(#REF!,"&gt;=0",#REF!)</f>
        <v>#REF!</v>
      </c>
      <c r="J41" s="77" t="str">
        <f t="shared" si="6"/>
        <v/>
      </c>
      <c r="K41" s="219"/>
      <c r="L41" s="62"/>
      <c r="M41" s="254"/>
      <c r="N41" s="73"/>
      <c r="O41" s="242"/>
      <c r="P41" s="229"/>
      <c r="Q41" s="231"/>
      <c r="R41" s="262"/>
      <c r="S41" s="163"/>
      <c r="T41" s="120"/>
      <c r="U41" s="120"/>
      <c r="V41" s="120"/>
      <c r="W41" s="120"/>
      <c r="X41" s="120"/>
      <c r="Y41" s="120"/>
    </row>
    <row r="42" spans="1:25" ht="15.75" hidden="1" thickBot="1" x14ac:dyDescent="0.3">
      <c r="A42" s="213"/>
      <c r="B42" s="215" t="s">
        <v>98</v>
      </c>
      <c r="C42" s="216" t="s">
        <v>127</v>
      </c>
      <c r="D42" s="30" t="s">
        <v>76</v>
      </c>
      <c r="E42" s="44"/>
      <c r="F42" s="35">
        <v>1</v>
      </c>
      <c r="G42" s="203">
        <f>SUM(F42:F43)</f>
        <v>2</v>
      </c>
      <c r="H42" s="15" t="e">
        <f>F42/G$43</f>
        <v>#DIV/0!</v>
      </c>
      <c r="I42" s="208">
        <f>SUMIF(E42:E43,"&gt;=0",H42:H43)</f>
        <v>0</v>
      </c>
      <c r="J42" s="20" t="str">
        <f>IF(E42="","",H42/I$43)</f>
        <v/>
      </c>
      <c r="K42" s="218" t="e">
        <f>SUMPRODUCT(E42:E43,F42:F43)/SUMIF(E42:E43,"&gt;=0",F42:F43)</f>
        <v>#DIV/0!</v>
      </c>
      <c r="L42" s="62"/>
      <c r="M42" s="222" t="s">
        <v>75</v>
      </c>
      <c r="N42" s="235" t="str">
        <f>IFERROR(K42,"")</f>
        <v/>
      </c>
      <c r="O42" s="236">
        <v>0</v>
      </c>
      <c r="P42" s="237">
        <f t="shared" ref="P42" si="25">O42/O$52</f>
        <v>0</v>
      </c>
      <c r="Q42" s="238" t="str">
        <f t="shared" ref="Q42" si="26">IF(N42="","",P42/Q$53)</f>
        <v/>
      </c>
      <c r="R42" s="262"/>
      <c r="S42" s="163"/>
      <c r="T42" s="120"/>
      <c r="U42" s="120"/>
      <c r="V42" s="120"/>
      <c r="W42" s="120"/>
      <c r="X42" s="120"/>
      <c r="Y42" s="120"/>
    </row>
    <row r="43" spans="1:25" ht="15.75" hidden="1" thickBot="1" x14ac:dyDescent="0.3">
      <c r="A43" s="213"/>
      <c r="B43" s="215"/>
      <c r="C43" s="217"/>
      <c r="D43" s="31" t="s">
        <v>77</v>
      </c>
      <c r="E43" s="41"/>
      <c r="F43" s="36">
        <v>1</v>
      </c>
      <c r="G43" s="204"/>
      <c r="H43" s="13" t="e">
        <f>F43/G$43</f>
        <v>#DIV/0!</v>
      </c>
      <c r="I43" s="207" t="e">
        <f>SUMIF(#REF!,"&gt;=0",#REF!)</f>
        <v>#REF!</v>
      </c>
      <c r="J43" s="18" t="str">
        <f>IF(E43="","",H43/I$43)</f>
        <v/>
      </c>
      <c r="K43" s="219"/>
      <c r="L43" s="62"/>
      <c r="M43" s="223"/>
      <c r="N43" s="225"/>
      <c r="O43" s="227"/>
      <c r="P43" s="229"/>
      <c r="Q43" s="231"/>
      <c r="R43" s="262"/>
      <c r="S43" s="163"/>
      <c r="T43" s="120"/>
      <c r="U43" s="120"/>
      <c r="V43" s="120"/>
      <c r="W43" s="120"/>
      <c r="X43" s="120"/>
      <c r="Y43" s="120"/>
    </row>
    <row r="44" spans="1:25" ht="15.75" thickBot="1" x14ac:dyDescent="0.3">
      <c r="A44" s="213"/>
      <c r="B44" s="215"/>
      <c r="C44" s="221" t="s">
        <v>128</v>
      </c>
      <c r="D44" s="30" t="s">
        <v>79</v>
      </c>
      <c r="E44" s="44"/>
      <c r="F44" s="35">
        <v>1</v>
      </c>
      <c r="G44" s="203">
        <f>SUM(F44:F45)</f>
        <v>2</v>
      </c>
      <c r="H44" s="15" t="e">
        <f>F44/G$45</f>
        <v>#DIV/0!</v>
      </c>
      <c r="I44" s="206">
        <f>SUMIF(E44:E45,"&gt;=0",H44:H45)</f>
        <v>0</v>
      </c>
      <c r="J44" s="17" t="str">
        <f>IF(E44="","",H44/I$45)</f>
        <v/>
      </c>
      <c r="K44" s="220" t="e">
        <f>SUMPRODUCT(E44:E45,F44:F45)/SUMIF(E44:E45,"&gt;=0",F44:F45)</f>
        <v>#DIV/0!</v>
      </c>
      <c r="L44" s="62"/>
      <c r="M44" s="239" t="s">
        <v>78</v>
      </c>
      <c r="N44" s="235">
        <f>'Calificación criterio'!O47</f>
        <v>8.4</v>
      </c>
      <c r="O44" s="226">
        <v>1</v>
      </c>
      <c r="P44" s="237">
        <f t="shared" ref="P44" si="27">O44/O$52</f>
        <v>9.0909090909090912E-2</v>
      </c>
      <c r="Q44" s="238">
        <f t="shared" ref="Q44" si="28">IF(N44="","",P44/Q$53)</f>
        <v>9.0909090909090912E-2</v>
      </c>
      <c r="R44" s="262"/>
      <c r="S44" s="265">
        <f>'Calificación criterio'!P47</f>
        <v>7.4</v>
      </c>
      <c r="T44" s="265">
        <f>'Calificación criterio'!Q47</f>
        <v>5.7</v>
      </c>
      <c r="U44" s="265">
        <f>'Calificación criterio'!R47</f>
        <v>5.7</v>
      </c>
      <c r="V44" s="265">
        <f>'Calificación criterio'!S47</f>
        <v>8.4</v>
      </c>
      <c r="W44" s="265">
        <f>'Calificación criterio'!T47</f>
        <v>0</v>
      </c>
      <c r="X44" s="265">
        <f>'Calificación criterio'!U47</f>
        <v>0</v>
      </c>
      <c r="Y44" s="265">
        <f>'Calificación criterio'!V47</f>
        <v>0</v>
      </c>
    </row>
    <row r="45" spans="1:25" ht="15.75" thickBot="1" x14ac:dyDescent="0.3">
      <c r="A45" s="213"/>
      <c r="B45" s="215"/>
      <c r="C45" s="217"/>
      <c r="D45" s="31" t="s">
        <v>80</v>
      </c>
      <c r="E45" s="41"/>
      <c r="F45" s="36">
        <v>1</v>
      </c>
      <c r="G45" s="204"/>
      <c r="H45" s="13" t="e">
        <f>F45/G$45</f>
        <v>#DIV/0!</v>
      </c>
      <c r="I45" s="207" t="e">
        <f>SUMIF(#REF!,"&gt;=0",#REF!)</f>
        <v>#REF!</v>
      </c>
      <c r="J45" s="18" t="str">
        <f>IF(E45="","",H45/I$45)</f>
        <v/>
      </c>
      <c r="K45" s="219"/>
      <c r="L45" s="62"/>
      <c r="M45" s="223"/>
      <c r="N45" s="225"/>
      <c r="O45" s="227"/>
      <c r="P45" s="229"/>
      <c r="Q45" s="231"/>
      <c r="R45" s="262"/>
      <c r="S45" s="266"/>
      <c r="T45" s="266"/>
      <c r="U45" s="266"/>
      <c r="V45" s="266"/>
      <c r="W45" s="266"/>
      <c r="X45" s="266"/>
      <c r="Y45" s="266"/>
    </row>
    <row r="46" spans="1:25" ht="15.75" hidden="1" thickBot="1" x14ac:dyDescent="0.3">
      <c r="A46" s="213"/>
      <c r="B46" s="215" t="s">
        <v>99</v>
      </c>
      <c r="C46" s="216" t="s">
        <v>129</v>
      </c>
      <c r="D46" s="32" t="s">
        <v>83</v>
      </c>
      <c r="E46" s="42"/>
      <c r="F46" s="37">
        <v>1</v>
      </c>
      <c r="G46" s="203">
        <f>SUM(F46:F47)</f>
        <v>2</v>
      </c>
      <c r="H46" s="12" t="e">
        <f>F46/G$47</f>
        <v>#DIV/0!</v>
      </c>
      <c r="I46" s="206">
        <f>SUMIF(E46:E47,"&gt;=0",H46:H47)</f>
        <v>0</v>
      </c>
      <c r="J46" s="17" t="str">
        <f>IF(E46="","",H46/I$47)</f>
        <v/>
      </c>
      <c r="K46" s="220" t="e">
        <f>SUMPRODUCT(E46:E47,F46:F47)/SUMIF(E46:E47,"&gt;=0",F46:F47)</f>
        <v>#DIV/0!</v>
      </c>
      <c r="L46" s="62"/>
      <c r="M46" s="222" t="s">
        <v>82</v>
      </c>
      <c r="N46" s="235" t="str">
        <f>IFERROR(K46,"")</f>
        <v/>
      </c>
      <c r="O46" s="236">
        <v>0</v>
      </c>
      <c r="P46" s="237">
        <f t="shared" ref="P46" si="29">O46/O$52</f>
        <v>0</v>
      </c>
      <c r="Q46" s="238" t="str">
        <f>IF(N46="","",P46/Q$53)</f>
        <v/>
      </c>
      <c r="R46" s="233"/>
    </row>
    <row r="47" spans="1:25" ht="15.75" hidden="1" thickBot="1" x14ac:dyDescent="0.3">
      <c r="A47" s="213"/>
      <c r="B47" s="215"/>
      <c r="C47" s="217"/>
      <c r="D47" s="31" t="s">
        <v>84</v>
      </c>
      <c r="E47" s="41"/>
      <c r="F47" s="36">
        <v>1</v>
      </c>
      <c r="G47" s="204"/>
      <c r="H47" s="13" t="e">
        <f>F47/G$47</f>
        <v>#DIV/0!</v>
      </c>
      <c r="I47" s="207" t="e">
        <f>SUMIF(#REF!,"&gt;=0",#REF!)</f>
        <v>#REF!</v>
      </c>
      <c r="J47" s="18" t="str">
        <f>IF(E47="","",H47/I$47)</f>
        <v/>
      </c>
      <c r="K47" s="219"/>
      <c r="L47" s="62"/>
      <c r="M47" s="223"/>
      <c r="N47" s="225"/>
      <c r="O47" s="227"/>
      <c r="P47" s="229"/>
      <c r="Q47" s="231"/>
      <c r="R47" s="233"/>
    </row>
    <row r="48" spans="1:25" ht="15.75" hidden="1" thickBot="1" x14ac:dyDescent="0.3">
      <c r="A48" s="213"/>
      <c r="B48" s="215"/>
      <c r="C48" s="216" t="s">
        <v>132</v>
      </c>
      <c r="D48" s="32" t="s">
        <v>86</v>
      </c>
      <c r="E48" s="42"/>
      <c r="F48" s="37">
        <v>1</v>
      </c>
      <c r="G48" s="205">
        <f>SUM(F48:F49)</f>
        <v>2</v>
      </c>
      <c r="H48" s="12" t="e">
        <f>F48/G$47</f>
        <v>#DIV/0!</v>
      </c>
      <c r="I48" s="206">
        <f>SUMIF(E48:E49,"&gt;=0",H48:H49)</f>
        <v>0</v>
      </c>
      <c r="J48" s="17"/>
      <c r="K48" s="220" t="e">
        <f>SUMPRODUCT(E48:E49,F48:F49)/SUMIF(E48:E49,"&gt;=0",F48:F49)</f>
        <v>#DIV/0!</v>
      </c>
      <c r="L48" s="62"/>
      <c r="M48" s="255" t="s">
        <v>140</v>
      </c>
      <c r="N48" s="71"/>
      <c r="O48" s="241">
        <v>0</v>
      </c>
      <c r="P48" s="237">
        <f t="shared" ref="P48" si="30">O48/O$52</f>
        <v>0</v>
      </c>
      <c r="Q48" s="238" t="str">
        <f t="shared" ref="Q48" si="31">IF(N48="","",P48/Q$53)</f>
        <v/>
      </c>
      <c r="R48" s="233"/>
    </row>
    <row r="49" spans="1:22" ht="15.75" hidden="1" thickBot="1" x14ac:dyDescent="0.3">
      <c r="A49" s="213"/>
      <c r="B49" s="215"/>
      <c r="C49" s="217"/>
      <c r="D49" s="74" t="s">
        <v>87</v>
      </c>
      <c r="E49" s="72"/>
      <c r="F49" s="75">
        <v>1</v>
      </c>
      <c r="G49" s="204"/>
      <c r="H49" s="13" t="e">
        <f>F49/G$47</f>
        <v>#DIV/0!</v>
      </c>
      <c r="I49" s="207" t="e">
        <f>SUMIF(#REF!,"&gt;=0",#REF!)</f>
        <v>#REF!</v>
      </c>
      <c r="J49" s="77"/>
      <c r="K49" s="219"/>
      <c r="L49" s="62"/>
      <c r="M49" s="254"/>
      <c r="N49" s="72"/>
      <c r="O49" s="242"/>
      <c r="P49" s="229"/>
      <c r="Q49" s="231"/>
      <c r="R49" s="233"/>
    </row>
    <row r="50" spans="1:22" ht="15.75" hidden="1" thickBot="1" x14ac:dyDescent="0.3">
      <c r="A50" s="213"/>
      <c r="B50" s="215"/>
      <c r="C50" s="221" t="s">
        <v>133</v>
      </c>
      <c r="D50" s="30" t="s">
        <v>130</v>
      </c>
      <c r="E50" s="44"/>
      <c r="F50" s="35">
        <v>1</v>
      </c>
      <c r="G50" s="203">
        <f>SUM(F50:F51)</f>
        <v>2</v>
      </c>
      <c r="H50" s="15" t="e">
        <f>F50/G$51</f>
        <v>#DIV/0!</v>
      </c>
      <c r="I50" s="208">
        <f>SUMIF(E50:E51,"&gt;=0",H50:H51)</f>
        <v>0</v>
      </c>
      <c r="J50" s="20" t="str">
        <f>IF(E50="","",H50/I$51)</f>
        <v/>
      </c>
      <c r="K50" s="218" t="e">
        <f>SUMPRODUCT(E50:E51,F50:F51)/SUMIF(E50:E51,"&gt;=0",F50:F51)</f>
        <v>#DIV/0!</v>
      </c>
      <c r="L50" s="62"/>
      <c r="M50" s="239" t="s">
        <v>139</v>
      </c>
      <c r="N50" s="240" t="str">
        <f>IFERROR(K50,"")</f>
        <v/>
      </c>
      <c r="O50" s="226">
        <v>0</v>
      </c>
      <c r="P50" s="237">
        <f t="shared" ref="P50" si="32">O50/O$52</f>
        <v>0</v>
      </c>
      <c r="Q50" s="238" t="str">
        <f t="shared" ref="Q50" si="33">IF(N50="","",P50/Q$53)</f>
        <v/>
      </c>
      <c r="R50" s="233"/>
    </row>
    <row r="51" spans="1:22" ht="15.75" hidden="1" thickBot="1" x14ac:dyDescent="0.3">
      <c r="A51" s="214"/>
      <c r="B51" s="215"/>
      <c r="C51" s="217"/>
      <c r="D51" s="31" t="s">
        <v>131</v>
      </c>
      <c r="E51" s="41"/>
      <c r="F51" s="36">
        <v>1</v>
      </c>
      <c r="G51" s="204"/>
      <c r="H51" s="13" t="e">
        <f>F51/G$51</f>
        <v>#DIV/0!</v>
      </c>
      <c r="I51" s="207" t="e">
        <f>SUMIF(#REF!,"&gt;=0",#REF!)</f>
        <v>#REF!</v>
      </c>
      <c r="J51" s="18" t="str">
        <f>IF(E51="","",H51/I$51)</f>
        <v/>
      </c>
      <c r="K51" s="219"/>
      <c r="L51" s="62"/>
      <c r="M51" s="223"/>
      <c r="N51" s="225"/>
      <c r="O51" s="227"/>
      <c r="P51" s="229"/>
      <c r="Q51" s="231"/>
      <c r="R51" s="234"/>
    </row>
    <row r="52" spans="1:22" ht="15.75" thickBot="1" x14ac:dyDescent="0.3">
      <c r="F52" s="63"/>
      <c r="G52" s="63"/>
      <c r="K52" s="63"/>
      <c r="L52" s="64"/>
      <c r="M52" s="80"/>
      <c r="N52" s="65" t="s">
        <v>88</v>
      </c>
      <c r="O52" s="63">
        <f>SUM(O4:O51)</f>
        <v>11</v>
      </c>
      <c r="P52" s="66">
        <f>SUM(P4:P51)</f>
        <v>1</v>
      </c>
      <c r="Q52" s="66">
        <f>SUM(Q4:Q51)</f>
        <v>1</v>
      </c>
      <c r="R52" s="51" t="s">
        <v>214</v>
      </c>
      <c r="S52" s="2">
        <v>6.99</v>
      </c>
      <c r="T52" s="2">
        <v>6.1</v>
      </c>
      <c r="U52" s="2">
        <v>6.48</v>
      </c>
      <c r="V52" s="301">
        <v>7.6</v>
      </c>
    </row>
    <row r="53" spans="1:22" x14ac:dyDescent="0.25">
      <c r="K53" s="63"/>
      <c r="L53" s="64"/>
      <c r="M53" s="80"/>
      <c r="N53" s="63" t="s">
        <v>89</v>
      </c>
      <c r="O53" s="63">
        <f>SUMIF(K4:K51,"&gt;=0",O4:O51)</f>
        <v>0</v>
      </c>
      <c r="P53" s="63"/>
      <c r="Q53" s="67">
        <f>SUMIF(N4:N51,"&gt;=0",P4:P51)</f>
        <v>1</v>
      </c>
      <c r="R53" s="51" t="s">
        <v>215</v>
      </c>
      <c r="S53" s="2">
        <v>7</v>
      </c>
      <c r="T53" s="2">
        <v>6</v>
      </c>
      <c r="U53" s="2">
        <v>6</v>
      </c>
      <c r="V53" s="2">
        <v>8</v>
      </c>
    </row>
    <row r="54" spans="1:22" x14ac:dyDescent="0.25">
      <c r="K54" s="63"/>
      <c r="L54" s="64"/>
      <c r="M54" s="80"/>
      <c r="N54" s="63"/>
      <c r="O54" s="63"/>
      <c r="P54" s="63"/>
      <c r="Q54" s="63"/>
      <c r="R54" s="51" t="s">
        <v>216</v>
      </c>
      <c r="S54" s="2" t="s">
        <v>213</v>
      </c>
      <c r="T54" s="2" t="s">
        <v>217</v>
      </c>
      <c r="U54" s="2" t="s">
        <v>217</v>
      </c>
      <c r="V54" s="2" t="s">
        <v>213</v>
      </c>
    </row>
    <row r="55" spans="1:22" x14ac:dyDescent="0.25">
      <c r="K55" s="63"/>
      <c r="L55" s="64"/>
      <c r="M55" s="80"/>
      <c r="N55" s="63"/>
      <c r="O55" s="63"/>
      <c r="P55" s="63"/>
      <c r="Q55" s="63"/>
    </row>
    <row r="56" spans="1:22" s="2" customFormat="1" x14ac:dyDescent="0.25"/>
    <row r="57" spans="1:22" s="110" customFormat="1" ht="12.75" x14ac:dyDescent="0.25"/>
    <row r="58" spans="1:22" s="110" customFormat="1" ht="12.75" x14ac:dyDescent="0.25"/>
    <row r="59" spans="1:22" s="110" customFormat="1" ht="12.75" x14ac:dyDescent="0.25">
      <c r="C59" s="110" t="s">
        <v>220</v>
      </c>
    </row>
    <row r="60" spans="1:22" s="110" customFormat="1" ht="12.75" x14ac:dyDescent="0.25">
      <c r="C60" s="110" t="s">
        <v>204</v>
      </c>
      <c r="N60" s="110" t="str">
        <f>S54</f>
        <v>Notable</v>
      </c>
      <c r="O60" s="110">
        <f>S53</f>
        <v>7</v>
      </c>
    </row>
    <row r="61" spans="1:22" s="110" customFormat="1" ht="12.75" x14ac:dyDescent="0.25">
      <c r="C61" s="110" t="s">
        <v>205</v>
      </c>
      <c r="N61" s="110" t="str">
        <f>T54</f>
        <v>Bien</v>
      </c>
      <c r="O61" s="110">
        <f>T53</f>
        <v>6</v>
      </c>
    </row>
    <row r="62" spans="1:22" s="110" customFormat="1" ht="12.75" x14ac:dyDescent="0.25">
      <c r="C62" s="110" t="s">
        <v>206</v>
      </c>
      <c r="N62" s="110" t="str">
        <f>U54</f>
        <v>Bien</v>
      </c>
      <c r="O62" s="110">
        <f>U53</f>
        <v>6</v>
      </c>
    </row>
    <row r="63" spans="1:22" s="110" customFormat="1" ht="12.75" x14ac:dyDescent="0.25">
      <c r="C63" s="110" t="s">
        <v>207</v>
      </c>
      <c r="N63" s="110" t="str">
        <f>V54</f>
        <v>Notable</v>
      </c>
    </row>
    <row r="64" spans="1:22" s="110" customFormat="1" ht="12.75" x14ac:dyDescent="0.25">
      <c r="A64" s="63"/>
      <c r="B64" s="63"/>
      <c r="C64" s="110" t="s">
        <v>208</v>
      </c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3:3" x14ac:dyDescent="0.25">
      <c r="C65" s="110" t="s">
        <v>209</v>
      </c>
    </row>
    <row r="66" spans="3:3" x14ac:dyDescent="0.25">
      <c r="C66" s="110" t="s">
        <v>212</v>
      </c>
    </row>
    <row r="67" spans="3:3" x14ac:dyDescent="0.25">
      <c r="C67" s="110" t="s">
        <v>218</v>
      </c>
    </row>
    <row r="68" spans="3:3" x14ac:dyDescent="0.25">
      <c r="C68" s="110" t="s">
        <v>219</v>
      </c>
    </row>
  </sheetData>
  <mergeCells count="244">
    <mergeCell ref="X30:X33"/>
    <mergeCell ref="Y30:Y33"/>
    <mergeCell ref="S44:S45"/>
    <mergeCell ref="T36:T37"/>
    <mergeCell ref="U36:U37"/>
    <mergeCell ref="V36:V37"/>
    <mergeCell ref="W36:W37"/>
    <mergeCell ref="X36:X37"/>
    <mergeCell ref="Y36:Y37"/>
    <mergeCell ref="T44:T45"/>
    <mergeCell ref="U44:U45"/>
    <mergeCell ref="V44:V45"/>
    <mergeCell ref="W44:W45"/>
    <mergeCell ref="X44:X45"/>
    <mergeCell ref="Y44:Y45"/>
    <mergeCell ref="X4:X5"/>
    <mergeCell ref="Y4:Y5"/>
    <mergeCell ref="T24:T25"/>
    <mergeCell ref="U24:U25"/>
    <mergeCell ref="V24:V25"/>
    <mergeCell ref="W24:W25"/>
    <mergeCell ref="X24:X25"/>
    <mergeCell ref="Y24:Y25"/>
    <mergeCell ref="T26:T27"/>
    <mergeCell ref="U26:U27"/>
    <mergeCell ref="V26:V27"/>
    <mergeCell ref="W26:W27"/>
    <mergeCell ref="X26:X27"/>
    <mergeCell ref="Y26:Y27"/>
    <mergeCell ref="S4:S5"/>
    <mergeCell ref="S24:S25"/>
    <mergeCell ref="S26:S27"/>
    <mergeCell ref="S30:S33"/>
    <mergeCell ref="S36:S37"/>
    <mergeCell ref="T4:T5"/>
    <mergeCell ref="U4:U5"/>
    <mergeCell ref="V4:V5"/>
    <mergeCell ref="W4:W5"/>
    <mergeCell ref="T30:T33"/>
    <mergeCell ref="U30:U33"/>
    <mergeCell ref="V30:V33"/>
    <mergeCell ref="W30:W33"/>
    <mergeCell ref="C46:C47"/>
    <mergeCell ref="Q42:Q43"/>
    <mergeCell ref="O50:O51"/>
    <mergeCell ref="P50:P51"/>
    <mergeCell ref="Q50:Q51"/>
    <mergeCell ref="O28:O29"/>
    <mergeCell ref="N36:N37"/>
    <mergeCell ref="C50:C51"/>
    <mergeCell ref="G50:G51"/>
    <mergeCell ref="I50:I51"/>
    <mergeCell ref="K50:K51"/>
    <mergeCell ref="M50:M51"/>
    <mergeCell ref="N50:N51"/>
    <mergeCell ref="Q46:Q47"/>
    <mergeCell ref="C48:C49"/>
    <mergeCell ref="G48:G49"/>
    <mergeCell ref="I48:I49"/>
    <mergeCell ref="K48:K49"/>
    <mergeCell ref="M48:M49"/>
    <mergeCell ref="O48:O49"/>
    <mergeCell ref="P48:P49"/>
    <mergeCell ref="Q48:Q49"/>
    <mergeCell ref="Q44:Q45"/>
    <mergeCell ref="M44:M45"/>
    <mergeCell ref="B46:B51"/>
    <mergeCell ref="P44:P45"/>
    <mergeCell ref="P40:P41"/>
    <mergeCell ref="G46:G47"/>
    <mergeCell ref="I46:I47"/>
    <mergeCell ref="K46:K47"/>
    <mergeCell ref="M46:M47"/>
    <mergeCell ref="N46:N47"/>
    <mergeCell ref="O46:O47"/>
    <mergeCell ref="P46:P47"/>
    <mergeCell ref="P42:P43"/>
    <mergeCell ref="B42:B45"/>
    <mergeCell ref="C42:C43"/>
    <mergeCell ref="G42:G43"/>
    <mergeCell ref="I42:I43"/>
    <mergeCell ref="K42:K43"/>
    <mergeCell ref="M42:M43"/>
    <mergeCell ref="N42:N43"/>
    <mergeCell ref="O42:O43"/>
    <mergeCell ref="B30:B41"/>
    <mergeCell ref="C44:C45"/>
    <mergeCell ref="G44:G45"/>
    <mergeCell ref="I44:I45"/>
    <mergeCell ref="K44:K45"/>
    <mergeCell ref="N44:N45"/>
    <mergeCell ref="O44:O45"/>
    <mergeCell ref="M38:M39"/>
    <mergeCell ref="O38:O39"/>
    <mergeCell ref="P38:P39"/>
    <mergeCell ref="Q38:Q39"/>
    <mergeCell ref="C40:C41"/>
    <mergeCell ref="G40:G41"/>
    <mergeCell ref="I40:I41"/>
    <mergeCell ref="K40:K41"/>
    <mergeCell ref="M40:M41"/>
    <mergeCell ref="O40:O41"/>
    <mergeCell ref="C38:C39"/>
    <mergeCell ref="G38:G39"/>
    <mergeCell ref="I38:I39"/>
    <mergeCell ref="K38:K39"/>
    <mergeCell ref="Q40:Q41"/>
    <mergeCell ref="P34:P35"/>
    <mergeCell ref="Q34:Q35"/>
    <mergeCell ref="C36:C37"/>
    <mergeCell ref="G36:G37"/>
    <mergeCell ref="I36:I37"/>
    <mergeCell ref="K36:K37"/>
    <mergeCell ref="M36:M37"/>
    <mergeCell ref="O36:O37"/>
    <mergeCell ref="P36:P37"/>
    <mergeCell ref="Q36:Q37"/>
    <mergeCell ref="C34:C35"/>
    <mergeCell ref="G34:G35"/>
    <mergeCell ref="I34:I35"/>
    <mergeCell ref="K34:K35"/>
    <mergeCell ref="M34:M35"/>
    <mergeCell ref="O34:O35"/>
    <mergeCell ref="C30:C33"/>
    <mergeCell ref="G30:G33"/>
    <mergeCell ref="I30:I33"/>
    <mergeCell ref="K30:K33"/>
    <mergeCell ref="M30:M33"/>
    <mergeCell ref="I28:I29"/>
    <mergeCell ref="K28:K29"/>
    <mergeCell ref="M28:M29"/>
    <mergeCell ref="P28:P29"/>
    <mergeCell ref="Q28:Q29"/>
    <mergeCell ref="N30:N33"/>
    <mergeCell ref="O30:O33"/>
    <mergeCell ref="P30:P33"/>
    <mergeCell ref="Q30:Q33"/>
    <mergeCell ref="O21:O23"/>
    <mergeCell ref="P21:P23"/>
    <mergeCell ref="Q21:Q23"/>
    <mergeCell ref="O24:O25"/>
    <mergeCell ref="P24:P25"/>
    <mergeCell ref="Q24:Q25"/>
    <mergeCell ref="O26:O27"/>
    <mergeCell ref="P26:P27"/>
    <mergeCell ref="Q26:Q27"/>
    <mergeCell ref="B26:B29"/>
    <mergeCell ref="C26:C27"/>
    <mergeCell ref="G26:G27"/>
    <mergeCell ref="I26:I27"/>
    <mergeCell ref="K26:K27"/>
    <mergeCell ref="M26:M27"/>
    <mergeCell ref="N26:N27"/>
    <mergeCell ref="C24:C25"/>
    <mergeCell ref="G24:G25"/>
    <mergeCell ref="I24:I25"/>
    <mergeCell ref="K24:K25"/>
    <mergeCell ref="M24:M25"/>
    <mergeCell ref="N24:N25"/>
    <mergeCell ref="C28:C29"/>
    <mergeCell ref="G28:G29"/>
    <mergeCell ref="I17:I18"/>
    <mergeCell ref="K17:K18"/>
    <mergeCell ref="M17:M18"/>
    <mergeCell ref="N17:N18"/>
    <mergeCell ref="O17:O18"/>
    <mergeCell ref="P17:P18"/>
    <mergeCell ref="Q17:Q18"/>
    <mergeCell ref="B19:B25"/>
    <mergeCell ref="C19:C20"/>
    <mergeCell ref="G19:G20"/>
    <mergeCell ref="I19:I20"/>
    <mergeCell ref="K19:K20"/>
    <mergeCell ref="M19:M20"/>
    <mergeCell ref="N19:N20"/>
    <mergeCell ref="O19:O20"/>
    <mergeCell ref="P19:P20"/>
    <mergeCell ref="B11:B18"/>
    <mergeCell ref="Q19:Q20"/>
    <mergeCell ref="C21:C23"/>
    <mergeCell ref="G21:G23"/>
    <mergeCell ref="I21:I23"/>
    <mergeCell ref="K21:K23"/>
    <mergeCell ref="M21:M23"/>
    <mergeCell ref="N21:N23"/>
    <mergeCell ref="P13:P14"/>
    <mergeCell ref="Q13:Q14"/>
    <mergeCell ref="C15:C16"/>
    <mergeCell ref="G15:G16"/>
    <mergeCell ref="I15:I16"/>
    <mergeCell ref="K15:K16"/>
    <mergeCell ref="M15:M16"/>
    <mergeCell ref="N15:N16"/>
    <mergeCell ref="O15:O16"/>
    <mergeCell ref="P15:P16"/>
    <mergeCell ref="Q15:Q16"/>
    <mergeCell ref="M4:M5"/>
    <mergeCell ref="N4:N5"/>
    <mergeCell ref="O4:O5"/>
    <mergeCell ref="P4:P5"/>
    <mergeCell ref="Q4:Q5"/>
    <mergeCell ref="R4:R51"/>
    <mergeCell ref="M6:M7"/>
    <mergeCell ref="N6:N7"/>
    <mergeCell ref="O6:O7"/>
    <mergeCell ref="P6:P7"/>
    <mergeCell ref="Q6:Q7"/>
    <mergeCell ref="M8:M10"/>
    <mergeCell ref="N8:N10"/>
    <mergeCell ref="O8:O10"/>
    <mergeCell ref="P8:P10"/>
    <mergeCell ref="Q8:Q10"/>
    <mergeCell ref="N11:N12"/>
    <mergeCell ref="O11:O12"/>
    <mergeCell ref="P11:P12"/>
    <mergeCell ref="Q11:Q12"/>
    <mergeCell ref="M13:M14"/>
    <mergeCell ref="N13:N14"/>
    <mergeCell ref="M11:M12"/>
    <mergeCell ref="O13:O14"/>
    <mergeCell ref="A4:A51"/>
    <mergeCell ref="B4:B10"/>
    <mergeCell ref="C4:C5"/>
    <mergeCell ref="G4:G5"/>
    <mergeCell ref="I4:I5"/>
    <mergeCell ref="K4:K5"/>
    <mergeCell ref="C6:C7"/>
    <mergeCell ref="G6:G7"/>
    <mergeCell ref="I6:I7"/>
    <mergeCell ref="K6:K7"/>
    <mergeCell ref="C8:C10"/>
    <mergeCell ref="G8:G10"/>
    <mergeCell ref="I8:I10"/>
    <mergeCell ref="K8:K10"/>
    <mergeCell ref="C13:C14"/>
    <mergeCell ref="G13:G14"/>
    <mergeCell ref="I13:I14"/>
    <mergeCell ref="K13:K14"/>
    <mergeCell ref="C11:C12"/>
    <mergeCell ref="G11:G12"/>
    <mergeCell ref="I11:I12"/>
    <mergeCell ref="K11:K12"/>
    <mergeCell ref="C17:C18"/>
    <mergeCell ref="G17:G18"/>
  </mergeCells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U54"/>
  <sheetViews>
    <sheetView workbookViewId="0">
      <selection activeCell="O7" sqref="O7:O48"/>
    </sheetView>
  </sheetViews>
  <sheetFormatPr baseColWidth="10" defaultColWidth="10.85546875" defaultRowHeight="18.75" x14ac:dyDescent="0.3"/>
  <cols>
    <col min="1" max="1" width="10.85546875" style="121"/>
    <col min="2" max="2" width="69.42578125" style="121" bestFit="1" customWidth="1"/>
    <col min="3" max="3" width="20.7109375" style="121" hidden="1" customWidth="1"/>
    <col min="4" max="4" width="36" style="121" hidden="1" customWidth="1"/>
    <col min="5" max="5" width="21.140625" style="121" hidden="1" customWidth="1"/>
    <col min="6" max="6" width="6.28515625" style="121" customWidth="1"/>
    <col min="7" max="7" width="28.140625" style="121" customWidth="1"/>
    <col min="8" max="8" width="3.140625" style="121" hidden="1" customWidth="1"/>
    <col min="9" max="9" width="3" style="121" hidden="1" customWidth="1"/>
    <col min="10" max="10" width="3.28515625" style="121" hidden="1" customWidth="1"/>
    <col min="11" max="13" width="6" style="121" bestFit="1" customWidth="1"/>
    <col min="14" max="14" width="5.140625" style="121" bestFit="1" customWidth="1"/>
    <col min="15" max="15" width="19.42578125" style="121" bestFit="1" customWidth="1"/>
    <col min="16" max="21" width="12" style="121" bestFit="1" customWidth="1"/>
    <col min="22" max="16384" width="10.85546875" style="121"/>
  </cols>
  <sheetData>
    <row r="2" spans="2:21" x14ac:dyDescent="0.3">
      <c r="B2" s="297" t="s">
        <v>211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2:21" ht="19.5" thickBot="1" x14ac:dyDescent="0.35">
      <c r="B3" s="297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</row>
    <row r="4" spans="2:21" ht="19.5" thickBot="1" x14ac:dyDescent="0.35">
      <c r="B4" s="294" t="s">
        <v>210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6"/>
    </row>
    <row r="5" spans="2:21" ht="41.1" customHeight="1" thickBot="1" x14ac:dyDescent="0.35">
      <c r="B5" s="275" t="s">
        <v>141</v>
      </c>
      <c r="C5" s="275" t="s">
        <v>142</v>
      </c>
      <c r="D5" s="275" t="s">
        <v>143</v>
      </c>
      <c r="E5" s="275" t="s">
        <v>0</v>
      </c>
      <c r="F5" s="275" t="s">
        <v>10</v>
      </c>
      <c r="G5" s="275" t="s">
        <v>144</v>
      </c>
      <c r="H5" s="272" t="s">
        <v>145</v>
      </c>
      <c r="I5" s="273"/>
      <c r="J5" s="274"/>
      <c r="K5" s="272" t="s">
        <v>146</v>
      </c>
      <c r="L5" s="273"/>
      <c r="M5" s="273"/>
      <c r="N5" s="273"/>
      <c r="O5" s="283" t="s">
        <v>165</v>
      </c>
      <c r="P5" s="281" t="s">
        <v>204</v>
      </c>
      <c r="Q5" s="292" t="s">
        <v>205</v>
      </c>
      <c r="R5" s="292" t="s">
        <v>206</v>
      </c>
      <c r="S5" s="292" t="s">
        <v>207</v>
      </c>
      <c r="T5" s="292" t="s">
        <v>208</v>
      </c>
      <c r="U5" s="281" t="s">
        <v>209</v>
      </c>
    </row>
    <row r="6" spans="2:21" ht="38.25" thickBot="1" x14ac:dyDescent="0.35">
      <c r="B6" s="276"/>
      <c r="C6" s="276"/>
      <c r="D6" s="276"/>
      <c r="E6" s="276"/>
      <c r="F6" s="276"/>
      <c r="G6" s="276"/>
      <c r="H6" s="122" t="s">
        <v>147</v>
      </c>
      <c r="I6" s="122" t="s">
        <v>148</v>
      </c>
      <c r="J6" s="122" t="s">
        <v>149</v>
      </c>
      <c r="K6" s="123" t="s">
        <v>150</v>
      </c>
      <c r="L6" s="123" t="s">
        <v>151</v>
      </c>
      <c r="M6" s="123" t="s">
        <v>152</v>
      </c>
      <c r="N6" s="122" t="s">
        <v>153</v>
      </c>
      <c r="O6" s="284"/>
      <c r="P6" s="282"/>
      <c r="Q6" s="293"/>
      <c r="R6" s="293"/>
      <c r="S6" s="293"/>
      <c r="T6" s="293"/>
      <c r="U6" s="282"/>
    </row>
    <row r="7" spans="2:21" x14ac:dyDescent="0.3">
      <c r="B7" s="267" t="s">
        <v>100</v>
      </c>
      <c r="C7" s="270"/>
      <c r="D7" s="270"/>
      <c r="E7" s="124" t="s">
        <v>17</v>
      </c>
      <c r="F7" s="125">
        <v>0.4</v>
      </c>
      <c r="G7" s="126" t="s">
        <v>156</v>
      </c>
      <c r="H7" s="126" t="s">
        <v>154</v>
      </c>
      <c r="I7" s="126"/>
      <c r="J7" s="127"/>
      <c r="K7" s="128">
        <v>7</v>
      </c>
      <c r="L7" s="164"/>
      <c r="M7" s="166"/>
      <c r="N7" s="126"/>
      <c r="O7" s="281">
        <f>AVERAGE(K7*F7+K8*F8,M8*1)</f>
        <v>7.7</v>
      </c>
      <c r="P7" s="290">
        <v>8.1</v>
      </c>
      <c r="Q7" s="290">
        <v>3.4</v>
      </c>
      <c r="R7" s="290">
        <v>6.9</v>
      </c>
      <c r="S7" s="290">
        <v>7.7</v>
      </c>
      <c r="T7" s="291"/>
      <c r="U7" s="281"/>
    </row>
    <row r="8" spans="2:21" ht="19.5" thickBot="1" x14ac:dyDescent="0.35">
      <c r="B8" s="269"/>
      <c r="C8" s="271"/>
      <c r="D8" s="271"/>
      <c r="E8" s="131" t="s">
        <v>18</v>
      </c>
      <c r="F8" s="132">
        <v>0.6</v>
      </c>
      <c r="G8" s="133" t="s">
        <v>159</v>
      </c>
      <c r="H8" s="133"/>
      <c r="I8" s="133" t="s">
        <v>154</v>
      </c>
      <c r="J8" s="134"/>
      <c r="K8" s="135">
        <v>6</v>
      </c>
      <c r="L8" s="165"/>
      <c r="M8" s="137">
        <v>9</v>
      </c>
      <c r="N8" s="133"/>
      <c r="O8" s="282"/>
      <c r="P8" s="287"/>
      <c r="Q8" s="287"/>
      <c r="R8" s="287"/>
      <c r="S8" s="287"/>
      <c r="T8" s="289"/>
      <c r="U8" s="287"/>
    </row>
    <row r="9" spans="2:21" ht="19.5" hidden="1" thickBot="1" x14ac:dyDescent="0.35">
      <c r="B9" s="267" t="s">
        <v>101</v>
      </c>
      <c r="C9" s="270"/>
      <c r="D9" s="270"/>
      <c r="E9" s="138" t="s">
        <v>20</v>
      </c>
      <c r="F9" s="133"/>
      <c r="G9" s="133" t="s">
        <v>156</v>
      </c>
      <c r="H9" s="133"/>
      <c r="I9" s="133"/>
      <c r="J9" s="134"/>
      <c r="K9" s="139"/>
      <c r="L9" s="139"/>
      <c r="M9" s="139"/>
      <c r="N9" s="133"/>
      <c r="O9" s="140"/>
      <c r="P9" s="160"/>
      <c r="Q9" s="161"/>
      <c r="R9" s="161"/>
      <c r="S9" s="161"/>
      <c r="T9" s="161"/>
      <c r="U9" s="162"/>
    </row>
    <row r="10" spans="2:21" ht="19.5" hidden="1" thickBot="1" x14ac:dyDescent="0.35">
      <c r="B10" s="269"/>
      <c r="C10" s="271"/>
      <c r="D10" s="271"/>
      <c r="E10" s="131" t="s">
        <v>21</v>
      </c>
      <c r="F10" s="133"/>
      <c r="G10" s="133" t="s">
        <v>159</v>
      </c>
      <c r="H10" s="133"/>
      <c r="I10" s="133"/>
      <c r="J10" s="134"/>
      <c r="K10" s="141"/>
      <c r="L10" s="141"/>
      <c r="M10" s="141"/>
      <c r="N10" s="133"/>
      <c r="O10" s="142"/>
      <c r="P10" s="160"/>
      <c r="Q10" s="161"/>
      <c r="R10" s="161"/>
      <c r="S10" s="161"/>
      <c r="T10" s="161"/>
      <c r="U10" s="162"/>
    </row>
    <row r="11" spans="2:21" ht="19.5" hidden="1" thickBot="1" x14ac:dyDescent="0.35">
      <c r="B11" s="267" t="s">
        <v>102</v>
      </c>
      <c r="C11" s="270"/>
      <c r="D11" s="270"/>
      <c r="E11" s="138" t="s">
        <v>23</v>
      </c>
      <c r="F11" s="133"/>
      <c r="G11" s="133" t="s">
        <v>157</v>
      </c>
      <c r="H11" s="133"/>
      <c r="I11" s="133"/>
      <c r="J11" s="134"/>
      <c r="K11" s="141"/>
      <c r="L11" s="141"/>
      <c r="M11" s="141"/>
      <c r="N11" s="133"/>
      <c r="O11" s="142"/>
      <c r="P11" s="160"/>
      <c r="Q11" s="161"/>
      <c r="R11" s="161"/>
      <c r="S11" s="161"/>
      <c r="T11" s="161"/>
      <c r="U11" s="162"/>
    </row>
    <row r="12" spans="2:21" ht="19.5" hidden="1" thickBot="1" x14ac:dyDescent="0.35">
      <c r="B12" s="268"/>
      <c r="C12" s="277"/>
      <c r="D12" s="277"/>
      <c r="E12" s="143" t="s">
        <v>24</v>
      </c>
      <c r="F12" s="133"/>
      <c r="G12" s="133"/>
      <c r="H12" s="133"/>
      <c r="I12" s="133"/>
      <c r="J12" s="134"/>
      <c r="K12" s="141"/>
      <c r="L12" s="141"/>
      <c r="M12" s="141"/>
      <c r="N12" s="133"/>
      <c r="O12" s="142"/>
      <c r="P12" s="160"/>
      <c r="Q12" s="161"/>
      <c r="R12" s="161"/>
      <c r="S12" s="161"/>
      <c r="T12" s="161"/>
      <c r="U12" s="162"/>
    </row>
    <row r="13" spans="2:21" ht="19.5" hidden="1" thickBot="1" x14ac:dyDescent="0.35">
      <c r="B13" s="269"/>
      <c r="C13" s="271"/>
      <c r="D13" s="271"/>
      <c r="E13" s="131" t="s">
        <v>25</v>
      </c>
      <c r="F13" s="133"/>
      <c r="G13" s="133" t="s">
        <v>158</v>
      </c>
      <c r="H13" s="133"/>
      <c r="I13" s="133"/>
      <c r="J13" s="134"/>
      <c r="K13" s="141"/>
      <c r="L13" s="141"/>
      <c r="M13" s="141"/>
      <c r="N13" s="133"/>
      <c r="O13" s="142"/>
      <c r="P13" s="160"/>
      <c r="Q13" s="161"/>
      <c r="R13" s="161"/>
      <c r="S13" s="161"/>
      <c r="T13" s="161"/>
      <c r="U13" s="162"/>
    </row>
    <row r="14" spans="2:21" ht="19.5" hidden="1" thickBot="1" x14ac:dyDescent="0.35">
      <c r="B14" s="267" t="s">
        <v>103</v>
      </c>
      <c r="C14" s="270"/>
      <c r="D14" s="270"/>
      <c r="E14" s="138" t="s">
        <v>28</v>
      </c>
      <c r="F14" s="133"/>
      <c r="G14" s="133" t="s">
        <v>155</v>
      </c>
      <c r="H14" s="133"/>
      <c r="I14" s="133"/>
      <c r="J14" s="134"/>
      <c r="K14" s="141"/>
      <c r="L14" s="141"/>
      <c r="M14" s="141"/>
      <c r="N14" s="133"/>
      <c r="O14" s="142"/>
      <c r="P14" s="160"/>
      <c r="Q14" s="161"/>
      <c r="R14" s="161"/>
      <c r="S14" s="161"/>
      <c r="T14" s="161"/>
      <c r="U14" s="162"/>
    </row>
    <row r="15" spans="2:21" ht="19.5" hidden="1" thickBot="1" x14ac:dyDescent="0.35">
      <c r="B15" s="269"/>
      <c r="C15" s="271"/>
      <c r="D15" s="271"/>
      <c r="E15" s="131" t="s">
        <v>28</v>
      </c>
      <c r="F15" s="133"/>
      <c r="G15" s="133"/>
      <c r="H15" s="133"/>
      <c r="I15" s="133"/>
      <c r="J15" s="134"/>
      <c r="K15" s="144"/>
      <c r="L15" s="144"/>
      <c r="M15" s="144"/>
      <c r="N15" s="133"/>
      <c r="O15" s="142"/>
      <c r="P15" s="160"/>
      <c r="Q15" s="161"/>
      <c r="R15" s="161"/>
      <c r="S15" s="161"/>
      <c r="T15" s="161"/>
      <c r="U15" s="162"/>
    </row>
    <row r="16" spans="2:21" hidden="1" x14ac:dyDescent="0.3">
      <c r="B16" s="267" t="s">
        <v>104</v>
      </c>
      <c r="C16" s="270"/>
      <c r="D16" s="270"/>
      <c r="E16" s="138" t="s">
        <v>30</v>
      </c>
      <c r="F16" s="126"/>
      <c r="G16" s="126" t="s">
        <v>155</v>
      </c>
      <c r="H16" s="126"/>
      <c r="I16" s="126"/>
      <c r="J16" s="127"/>
      <c r="K16" s="128"/>
      <c r="L16" s="129"/>
      <c r="M16" s="130"/>
      <c r="N16" s="126"/>
      <c r="O16" s="142"/>
      <c r="P16" s="160"/>
      <c r="Q16" s="161"/>
      <c r="R16" s="161"/>
      <c r="S16" s="161"/>
      <c r="T16" s="161"/>
      <c r="U16" s="162"/>
    </row>
    <row r="17" spans="2:21" ht="19.5" hidden="1" thickBot="1" x14ac:dyDescent="0.35">
      <c r="B17" s="269"/>
      <c r="C17" s="271"/>
      <c r="D17" s="271"/>
      <c r="E17" s="131" t="s">
        <v>31</v>
      </c>
      <c r="F17" s="133">
        <v>100</v>
      </c>
      <c r="G17" s="133" t="s">
        <v>162</v>
      </c>
      <c r="H17" s="133"/>
      <c r="I17" s="133"/>
      <c r="J17" s="134"/>
      <c r="K17" s="135"/>
      <c r="L17" s="136"/>
      <c r="M17" s="137"/>
      <c r="N17" s="133"/>
      <c r="O17" s="142"/>
      <c r="P17" s="160"/>
      <c r="Q17" s="161"/>
      <c r="R17" s="161"/>
      <c r="S17" s="161"/>
      <c r="T17" s="161"/>
      <c r="U17" s="162"/>
    </row>
    <row r="18" spans="2:21" ht="19.5" hidden="1" thickBot="1" x14ac:dyDescent="0.35">
      <c r="B18" s="267" t="s">
        <v>105</v>
      </c>
      <c r="C18" s="270"/>
      <c r="D18" s="270"/>
      <c r="E18" s="138" t="s">
        <v>33</v>
      </c>
      <c r="F18" s="133"/>
      <c r="G18" s="133" t="s">
        <v>155</v>
      </c>
      <c r="H18" s="133"/>
      <c r="I18" s="133"/>
      <c r="J18" s="134"/>
      <c r="K18" s="139"/>
      <c r="L18" s="139"/>
      <c r="M18" s="139"/>
      <c r="N18" s="133"/>
      <c r="O18" s="142"/>
      <c r="P18" s="160"/>
      <c r="Q18" s="161"/>
      <c r="R18" s="161"/>
      <c r="S18" s="161"/>
      <c r="T18" s="161"/>
      <c r="U18" s="162"/>
    </row>
    <row r="19" spans="2:21" ht="19.5" hidden="1" thickBot="1" x14ac:dyDescent="0.35">
      <c r="B19" s="269"/>
      <c r="C19" s="271"/>
      <c r="D19" s="271"/>
      <c r="E19" s="131" t="s">
        <v>34</v>
      </c>
      <c r="F19" s="133"/>
      <c r="G19" s="133"/>
      <c r="H19" s="133"/>
      <c r="I19" s="133"/>
      <c r="J19" s="134"/>
      <c r="K19" s="144"/>
      <c r="L19" s="144"/>
      <c r="M19" s="144"/>
      <c r="N19" s="133"/>
      <c r="O19" s="142"/>
      <c r="P19" s="160"/>
      <c r="Q19" s="161"/>
      <c r="R19" s="161"/>
      <c r="S19" s="161"/>
      <c r="T19" s="161"/>
      <c r="U19" s="162"/>
    </row>
    <row r="20" spans="2:21" hidden="1" x14ac:dyDescent="0.3">
      <c r="B20" s="267" t="s">
        <v>106</v>
      </c>
      <c r="C20" s="270"/>
      <c r="D20" s="270"/>
      <c r="E20" s="138" t="s">
        <v>36</v>
      </c>
      <c r="F20" s="126"/>
      <c r="G20" s="126" t="s">
        <v>163</v>
      </c>
      <c r="H20" s="126"/>
      <c r="I20" s="126"/>
      <c r="J20" s="127"/>
      <c r="K20" s="128"/>
      <c r="L20" s="129"/>
      <c r="M20" s="130"/>
      <c r="N20" s="126"/>
      <c r="O20" s="142"/>
      <c r="P20" s="160"/>
      <c r="Q20" s="161"/>
      <c r="R20" s="161"/>
      <c r="S20" s="161"/>
      <c r="T20" s="161"/>
      <c r="U20" s="162"/>
    </row>
    <row r="21" spans="2:21" ht="19.5" hidden="1" thickBot="1" x14ac:dyDescent="0.35">
      <c r="B21" s="269"/>
      <c r="C21" s="271"/>
      <c r="D21" s="271"/>
      <c r="E21" s="131" t="s">
        <v>37</v>
      </c>
      <c r="F21" s="133"/>
      <c r="G21" s="133"/>
      <c r="H21" s="133"/>
      <c r="I21" s="133"/>
      <c r="J21" s="134"/>
      <c r="K21" s="145"/>
      <c r="L21" s="139"/>
      <c r="M21" s="146"/>
      <c r="N21" s="133"/>
      <c r="O21" s="142"/>
      <c r="P21" s="160"/>
      <c r="Q21" s="161"/>
      <c r="R21" s="161"/>
      <c r="S21" s="161"/>
      <c r="T21" s="161"/>
      <c r="U21" s="162"/>
    </row>
    <row r="22" spans="2:21" ht="19.5" hidden="1" thickBot="1" x14ac:dyDescent="0.35">
      <c r="B22" s="268" t="s">
        <v>107</v>
      </c>
      <c r="C22" s="270"/>
      <c r="D22" s="270"/>
      <c r="E22" s="124" t="s">
        <v>40</v>
      </c>
      <c r="F22" s="133"/>
      <c r="G22" s="133"/>
      <c r="H22" s="133"/>
      <c r="I22" s="133"/>
      <c r="J22" s="134"/>
      <c r="K22" s="147"/>
      <c r="L22" s="141"/>
      <c r="M22" s="148"/>
      <c r="N22" s="133"/>
      <c r="O22" s="142"/>
      <c r="P22" s="160"/>
      <c r="Q22" s="161"/>
      <c r="R22" s="161"/>
      <c r="S22" s="161"/>
      <c r="T22" s="161"/>
      <c r="U22" s="162"/>
    </row>
    <row r="23" spans="2:21" ht="19.5" hidden="1" thickBot="1" x14ac:dyDescent="0.35">
      <c r="B23" s="268"/>
      <c r="C23" s="271"/>
      <c r="D23" s="271"/>
      <c r="E23" s="149" t="s">
        <v>41</v>
      </c>
      <c r="F23" s="133"/>
      <c r="G23" s="133"/>
      <c r="H23" s="133"/>
      <c r="I23" s="133"/>
      <c r="J23" s="134"/>
      <c r="K23" s="147"/>
      <c r="L23" s="141"/>
      <c r="M23" s="148"/>
      <c r="N23" s="133"/>
      <c r="O23" s="142"/>
      <c r="P23" s="160"/>
      <c r="Q23" s="161"/>
      <c r="R23" s="161"/>
      <c r="S23" s="161"/>
      <c r="T23" s="161"/>
      <c r="U23" s="162"/>
    </row>
    <row r="24" spans="2:21" ht="19.5" hidden="1" thickBot="1" x14ac:dyDescent="0.35">
      <c r="B24" s="267" t="s">
        <v>108</v>
      </c>
      <c r="C24" s="270"/>
      <c r="D24" s="270"/>
      <c r="E24" s="138" t="s">
        <v>43</v>
      </c>
      <c r="F24" s="133"/>
      <c r="G24" s="133" t="s">
        <v>155</v>
      </c>
      <c r="H24" s="133"/>
      <c r="I24" s="133"/>
      <c r="J24" s="134"/>
      <c r="K24" s="147"/>
      <c r="L24" s="141"/>
      <c r="M24" s="148"/>
      <c r="N24" s="133"/>
      <c r="O24" s="142"/>
      <c r="P24" s="160"/>
      <c r="Q24" s="161"/>
      <c r="R24" s="161"/>
      <c r="S24" s="161"/>
      <c r="T24" s="161"/>
      <c r="U24" s="162"/>
    </row>
    <row r="25" spans="2:21" ht="19.5" hidden="1" thickBot="1" x14ac:dyDescent="0.35">
      <c r="B25" s="268"/>
      <c r="C25" s="277"/>
      <c r="D25" s="277"/>
      <c r="E25" s="143" t="s">
        <v>44</v>
      </c>
      <c r="F25" s="133"/>
      <c r="G25" s="133"/>
      <c r="H25" s="133"/>
      <c r="I25" s="133"/>
      <c r="J25" s="134"/>
      <c r="K25" s="147"/>
      <c r="L25" s="141"/>
      <c r="M25" s="148"/>
      <c r="N25" s="133"/>
      <c r="O25" s="142"/>
      <c r="P25" s="160"/>
      <c r="Q25" s="161"/>
      <c r="R25" s="161"/>
      <c r="S25" s="161"/>
      <c r="T25" s="161"/>
      <c r="U25" s="162"/>
    </row>
    <row r="26" spans="2:21" ht="19.5" hidden="1" thickBot="1" x14ac:dyDescent="0.35">
      <c r="B26" s="269"/>
      <c r="C26" s="271"/>
      <c r="D26" s="271"/>
      <c r="E26" s="131" t="s">
        <v>45</v>
      </c>
      <c r="F26" s="133"/>
      <c r="G26" s="133" t="s">
        <v>155</v>
      </c>
      <c r="H26" s="133"/>
      <c r="I26" s="133"/>
      <c r="J26" s="134"/>
      <c r="K26" s="150"/>
      <c r="L26" s="144"/>
      <c r="M26" s="151"/>
      <c r="N26" s="133"/>
      <c r="O26" s="152"/>
      <c r="P26" s="160"/>
      <c r="Q26" s="161"/>
      <c r="R26" s="161"/>
      <c r="S26" s="161"/>
      <c r="T26" s="161"/>
      <c r="U26" s="162"/>
    </row>
    <row r="27" spans="2:21" x14ac:dyDescent="0.3">
      <c r="B27" s="268" t="s">
        <v>109</v>
      </c>
      <c r="C27" s="270"/>
      <c r="D27" s="270"/>
      <c r="E27" s="124" t="s">
        <v>47</v>
      </c>
      <c r="F27" s="125">
        <v>0.8</v>
      </c>
      <c r="G27" s="126" t="s">
        <v>162</v>
      </c>
      <c r="H27" s="126"/>
      <c r="I27" s="126"/>
      <c r="J27" s="127"/>
      <c r="K27" s="128">
        <v>8</v>
      </c>
      <c r="L27" s="164"/>
      <c r="M27" s="166"/>
      <c r="N27" s="126"/>
      <c r="O27" s="285">
        <f>(K27*F27)+(K28*F28)</f>
        <v>8.2000000000000011</v>
      </c>
      <c r="P27" s="290">
        <v>6.4</v>
      </c>
      <c r="Q27" s="290">
        <v>9</v>
      </c>
      <c r="R27" s="290">
        <v>9</v>
      </c>
      <c r="S27" s="290">
        <v>8.1999999999999993</v>
      </c>
      <c r="T27" s="291"/>
      <c r="U27" s="290"/>
    </row>
    <row r="28" spans="2:21" ht="19.5" thickBot="1" x14ac:dyDescent="0.35">
      <c r="B28" s="268"/>
      <c r="C28" s="271"/>
      <c r="D28" s="271"/>
      <c r="E28" s="149" t="s">
        <v>48</v>
      </c>
      <c r="F28" s="132">
        <v>0.2</v>
      </c>
      <c r="G28" s="133" t="s">
        <v>164</v>
      </c>
      <c r="H28" s="133"/>
      <c r="I28" s="133"/>
      <c r="J28" s="134"/>
      <c r="K28" s="135">
        <v>9</v>
      </c>
      <c r="L28" s="165"/>
      <c r="M28" s="167"/>
      <c r="N28" s="133"/>
      <c r="O28" s="280"/>
      <c r="P28" s="287"/>
      <c r="Q28" s="287"/>
      <c r="R28" s="287"/>
      <c r="S28" s="287"/>
      <c r="T28" s="289"/>
      <c r="U28" s="287"/>
    </row>
    <row r="29" spans="2:21" x14ac:dyDescent="0.3">
      <c r="B29" s="267" t="s">
        <v>113</v>
      </c>
      <c r="C29" s="270"/>
      <c r="D29" s="270"/>
      <c r="E29" s="138" t="s">
        <v>66</v>
      </c>
      <c r="F29" s="125">
        <v>0.6</v>
      </c>
      <c r="G29" s="126" t="s">
        <v>158</v>
      </c>
      <c r="H29" s="126"/>
      <c r="I29" s="126"/>
      <c r="J29" s="127"/>
      <c r="K29" s="168"/>
      <c r="L29" s="129">
        <v>8</v>
      </c>
      <c r="M29" s="166"/>
      <c r="N29" s="126"/>
      <c r="O29" s="285">
        <f>(L29*F29)+L30*F30</f>
        <v>7.6</v>
      </c>
      <c r="P29" s="286">
        <v>6.8</v>
      </c>
      <c r="Q29" s="286">
        <v>5</v>
      </c>
      <c r="R29" s="286">
        <v>5</v>
      </c>
      <c r="S29" s="286">
        <v>7.6</v>
      </c>
      <c r="T29" s="288"/>
      <c r="U29" s="286"/>
    </row>
    <row r="30" spans="2:21" ht="19.5" thickBot="1" x14ac:dyDescent="0.35">
      <c r="B30" s="269"/>
      <c r="C30" s="271"/>
      <c r="D30" s="271"/>
      <c r="E30" s="131" t="s">
        <v>67</v>
      </c>
      <c r="F30" s="132">
        <v>0.4</v>
      </c>
      <c r="G30" s="133" t="s">
        <v>162</v>
      </c>
      <c r="H30" s="133"/>
      <c r="I30" s="133"/>
      <c r="J30" s="134"/>
      <c r="K30" s="169"/>
      <c r="L30" s="139">
        <v>7</v>
      </c>
      <c r="M30" s="173"/>
      <c r="N30" s="133"/>
      <c r="O30" s="280"/>
      <c r="P30" s="287"/>
      <c r="Q30" s="287"/>
      <c r="R30" s="287"/>
      <c r="S30" s="287"/>
      <c r="T30" s="289"/>
      <c r="U30" s="287"/>
    </row>
    <row r="31" spans="2:21" ht="19.5" hidden="1" thickBot="1" x14ac:dyDescent="0.35">
      <c r="B31" s="267" t="s">
        <v>110</v>
      </c>
      <c r="C31" s="270"/>
      <c r="D31" s="270"/>
      <c r="E31" s="138" t="s">
        <v>111</v>
      </c>
      <c r="F31" s="133"/>
      <c r="G31" s="133"/>
      <c r="H31" s="133"/>
      <c r="I31" s="133"/>
      <c r="J31" s="134"/>
      <c r="K31" s="170"/>
      <c r="L31" s="141"/>
      <c r="M31" s="174"/>
      <c r="N31" s="133"/>
      <c r="O31" s="140"/>
      <c r="P31" s="160"/>
      <c r="Q31" s="161"/>
      <c r="R31" s="161"/>
      <c r="S31" s="161"/>
      <c r="T31" s="161"/>
      <c r="U31" s="162"/>
    </row>
    <row r="32" spans="2:21" ht="19.5" hidden="1" thickBot="1" x14ac:dyDescent="0.35">
      <c r="B32" s="269"/>
      <c r="C32" s="271"/>
      <c r="D32" s="271"/>
      <c r="E32" s="153" t="s">
        <v>112</v>
      </c>
      <c r="F32" s="133"/>
      <c r="G32" s="133" t="s">
        <v>155</v>
      </c>
      <c r="H32" s="133"/>
      <c r="I32" s="133"/>
      <c r="J32" s="134"/>
      <c r="K32" s="171"/>
      <c r="L32" s="144"/>
      <c r="M32" s="175"/>
      <c r="N32" s="133"/>
      <c r="O32" s="152"/>
      <c r="P32" s="160"/>
      <c r="Q32" s="161"/>
      <c r="R32" s="161"/>
      <c r="S32" s="161"/>
      <c r="T32" s="161"/>
      <c r="U32" s="162"/>
    </row>
    <row r="33" spans="2:21" x14ac:dyDescent="0.3">
      <c r="B33" s="267" t="s">
        <v>122</v>
      </c>
      <c r="C33" s="270"/>
      <c r="D33" s="270"/>
      <c r="E33" s="138" t="s">
        <v>70</v>
      </c>
      <c r="F33" s="126"/>
      <c r="G33" s="126"/>
      <c r="H33" s="126"/>
      <c r="I33" s="126"/>
      <c r="J33" s="127"/>
      <c r="K33" s="168"/>
      <c r="L33" s="164"/>
      <c r="M33" s="166"/>
      <c r="N33" s="126"/>
      <c r="O33" s="285">
        <f>AVERAGE(L34*F34+L35*F35,M34)</f>
        <v>6</v>
      </c>
      <c r="P33" s="290">
        <v>7.25</v>
      </c>
      <c r="Q33" s="290">
        <v>7</v>
      </c>
      <c r="R33" s="290">
        <v>6</v>
      </c>
      <c r="S33" s="290">
        <v>6</v>
      </c>
      <c r="T33" s="291"/>
      <c r="U33" s="290"/>
    </row>
    <row r="34" spans="2:21" x14ac:dyDescent="0.3">
      <c r="B34" s="268"/>
      <c r="C34" s="277"/>
      <c r="D34" s="277"/>
      <c r="E34" s="143" t="s">
        <v>71</v>
      </c>
      <c r="F34" s="154">
        <v>0.5</v>
      </c>
      <c r="G34" s="155" t="s">
        <v>156</v>
      </c>
      <c r="H34" s="155"/>
      <c r="I34" s="155"/>
      <c r="J34" s="156"/>
      <c r="K34" s="170"/>
      <c r="L34" s="141">
        <v>7</v>
      </c>
      <c r="M34" s="148">
        <v>5</v>
      </c>
      <c r="N34" s="155"/>
      <c r="O34" s="279"/>
      <c r="P34" s="290"/>
      <c r="Q34" s="290"/>
      <c r="R34" s="290"/>
      <c r="S34" s="290"/>
      <c r="T34" s="291"/>
      <c r="U34" s="290"/>
    </row>
    <row r="35" spans="2:21" x14ac:dyDescent="0.3">
      <c r="B35" s="268"/>
      <c r="C35" s="277"/>
      <c r="D35" s="277"/>
      <c r="E35" s="143" t="s">
        <v>72</v>
      </c>
      <c r="F35" s="154">
        <v>0.5</v>
      </c>
      <c r="G35" s="155" t="s">
        <v>156</v>
      </c>
      <c r="H35" s="155"/>
      <c r="I35" s="155"/>
      <c r="J35" s="156"/>
      <c r="K35" s="170"/>
      <c r="L35" s="141">
        <v>7</v>
      </c>
      <c r="M35" s="174"/>
      <c r="N35" s="155"/>
      <c r="O35" s="279"/>
      <c r="P35" s="290"/>
      <c r="Q35" s="290"/>
      <c r="R35" s="290"/>
      <c r="S35" s="290"/>
      <c r="T35" s="291"/>
      <c r="U35" s="290"/>
    </row>
    <row r="36" spans="2:21" ht="19.5" thickBot="1" x14ac:dyDescent="0.35">
      <c r="B36" s="269"/>
      <c r="C36" s="271"/>
      <c r="D36" s="271"/>
      <c r="E36" s="131" t="s">
        <v>73</v>
      </c>
      <c r="F36" s="133"/>
      <c r="G36" s="133" t="s">
        <v>155</v>
      </c>
      <c r="H36" s="133"/>
      <c r="I36" s="133"/>
      <c r="J36" s="134"/>
      <c r="K36" s="172"/>
      <c r="L36" s="165"/>
      <c r="M36" s="167"/>
      <c r="N36" s="133"/>
      <c r="O36" s="280"/>
      <c r="P36" s="287"/>
      <c r="Q36" s="287"/>
      <c r="R36" s="287"/>
      <c r="S36" s="287"/>
      <c r="T36" s="289"/>
      <c r="U36" s="287"/>
    </row>
    <row r="37" spans="2:21" ht="19.5" hidden="1" thickBot="1" x14ac:dyDescent="0.35">
      <c r="B37" s="268" t="s">
        <v>123</v>
      </c>
      <c r="C37" s="270"/>
      <c r="D37" s="270"/>
      <c r="E37" s="138" t="s">
        <v>114</v>
      </c>
      <c r="F37" s="133"/>
      <c r="G37" s="133"/>
      <c r="H37" s="133"/>
      <c r="I37" s="133"/>
      <c r="J37" s="134"/>
      <c r="K37" s="145"/>
      <c r="L37" s="176"/>
      <c r="M37" s="146"/>
      <c r="N37" s="133"/>
      <c r="O37" s="140"/>
      <c r="P37" s="160"/>
      <c r="Q37" s="161"/>
      <c r="R37" s="161"/>
      <c r="S37" s="161"/>
      <c r="T37" s="161"/>
      <c r="U37" s="162"/>
    </row>
    <row r="38" spans="2:21" ht="19.5" hidden="1" thickBot="1" x14ac:dyDescent="0.35">
      <c r="B38" s="268"/>
      <c r="C38" s="271"/>
      <c r="D38" s="271"/>
      <c r="E38" s="153" t="s">
        <v>115</v>
      </c>
      <c r="F38" s="133"/>
      <c r="G38" s="133" t="s">
        <v>155</v>
      </c>
      <c r="H38" s="133"/>
      <c r="I38" s="133"/>
      <c r="J38" s="134"/>
      <c r="K38" s="147"/>
      <c r="L38" s="177"/>
      <c r="M38" s="148"/>
      <c r="N38" s="133"/>
      <c r="O38" s="152"/>
      <c r="P38" s="160"/>
      <c r="Q38" s="161"/>
      <c r="R38" s="161"/>
      <c r="S38" s="161"/>
      <c r="T38" s="161"/>
      <c r="U38" s="162"/>
    </row>
    <row r="39" spans="2:21" x14ac:dyDescent="0.3">
      <c r="B39" s="267" t="s">
        <v>124</v>
      </c>
      <c r="C39" s="270"/>
      <c r="D39" s="270"/>
      <c r="E39" s="138" t="s">
        <v>117</v>
      </c>
      <c r="F39" s="157">
        <v>0.5</v>
      </c>
      <c r="G39" s="158" t="s">
        <v>160</v>
      </c>
      <c r="H39" s="158"/>
      <c r="I39" s="158"/>
      <c r="J39" s="159"/>
      <c r="K39" s="147">
        <v>8</v>
      </c>
      <c r="L39" s="177"/>
      <c r="M39" s="148">
        <v>8</v>
      </c>
      <c r="N39" s="158"/>
      <c r="O39" s="285">
        <f>AVERAGE(K39*F39+K40*F40,M39)</f>
        <v>7.5</v>
      </c>
      <c r="P39" s="290">
        <v>6</v>
      </c>
      <c r="Q39" s="290">
        <v>6.5</v>
      </c>
      <c r="R39" s="290">
        <v>6.25</v>
      </c>
      <c r="S39" s="290">
        <v>7.5</v>
      </c>
      <c r="T39" s="291"/>
      <c r="U39" s="290"/>
    </row>
    <row r="40" spans="2:21" ht="19.5" thickBot="1" x14ac:dyDescent="0.35">
      <c r="B40" s="269"/>
      <c r="C40" s="271"/>
      <c r="D40" s="271"/>
      <c r="E40" s="153" t="s">
        <v>116</v>
      </c>
      <c r="F40" s="132">
        <v>0.5</v>
      </c>
      <c r="G40" s="133" t="s">
        <v>157</v>
      </c>
      <c r="H40" s="133"/>
      <c r="I40" s="133"/>
      <c r="J40" s="134"/>
      <c r="K40" s="145">
        <v>6</v>
      </c>
      <c r="L40" s="176"/>
      <c r="M40" s="173"/>
      <c r="N40" s="133"/>
      <c r="O40" s="280"/>
      <c r="P40" s="287"/>
      <c r="Q40" s="287"/>
      <c r="R40" s="287"/>
      <c r="S40" s="287"/>
      <c r="T40" s="289"/>
      <c r="U40" s="287"/>
    </row>
    <row r="41" spans="2:21" ht="19.5" hidden="1" thickBot="1" x14ac:dyDescent="0.35">
      <c r="B41" s="268" t="s">
        <v>125</v>
      </c>
      <c r="C41" s="270"/>
      <c r="D41" s="270"/>
      <c r="E41" s="138" t="s">
        <v>118</v>
      </c>
      <c r="F41" s="133"/>
      <c r="G41" s="133"/>
      <c r="H41" s="133"/>
      <c r="I41" s="133"/>
      <c r="J41" s="134"/>
      <c r="K41" s="147"/>
      <c r="L41" s="141"/>
      <c r="M41" s="174"/>
      <c r="N41" s="133"/>
      <c r="O41" s="140"/>
      <c r="P41" s="160"/>
      <c r="Q41" s="161"/>
      <c r="R41" s="161"/>
      <c r="S41" s="161"/>
      <c r="T41" s="161"/>
      <c r="U41" s="162"/>
    </row>
    <row r="42" spans="2:21" ht="19.5" hidden="1" thickBot="1" x14ac:dyDescent="0.35">
      <c r="B42" s="278"/>
      <c r="C42" s="271"/>
      <c r="D42" s="271"/>
      <c r="E42" s="153" t="s">
        <v>119</v>
      </c>
      <c r="F42" s="133"/>
      <c r="G42" s="133" t="s">
        <v>155</v>
      </c>
      <c r="H42" s="133"/>
      <c r="I42" s="133"/>
      <c r="J42" s="134"/>
      <c r="K42" s="147"/>
      <c r="L42" s="141"/>
      <c r="M42" s="174"/>
      <c r="N42" s="133"/>
      <c r="O42" s="142"/>
      <c r="P42" s="160"/>
      <c r="Q42" s="161"/>
      <c r="R42" s="161"/>
      <c r="S42" s="161"/>
      <c r="T42" s="161"/>
      <c r="U42" s="162"/>
    </row>
    <row r="43" spans="2:21" ht="19.5" hidden="1" thickBot="1" x14ac:dyDescent="0.35">
      <c r="B43" s="268" t="s">
        <v>126</v>
      </c>
      <c r="C43" s="270"/>
      <c r="D43" s="270"/>
      <c r="E43" s="138" t="s">
        <v>120</v>
      </c>
      <c r="F43" s="133"/>
      <c r="G43" s="133"/>
      <c r="H43" s="133"/>
      <c r="I43" s="133"/>
      <c r="J43" s="134"/>
      <c r="K43" s="147"/>
      <c r="L43" s="141"/>
      <c r="M43" s="174"/>
      <c r="N43" s="133"/>
      <c r="O43" s="142"/>
      <c r="P43" s="160"/>
      <c r="Q43" s="161"/>
      <c r="R43" s="161"/>
      <c r="S43" s="161"/>
      <c r="T43" s="161"/>
      <c r="U43" s="162"/>
    </row>
    <row r="44" spans="2:21" ht="19.5" hidden="1" thickBot="1" x14ac:dyDescent="0.35">
      <c r="B44" s="269"/>
      <c r="C44" s="271"/>
      <c r="D44" s="271"/>
      <c r="E44" s="153" t="s">
        <v>121</v>
      </c>
      <c r="F44" s="133"/>
      <c r="G44" s="133" t="s">
        <v>155</v>
      </c>
      <c r="H44" s="133"/>
      <c r="I44" s="133"/>
      <c r="J44" s="134"/>
      <c r="K44" s="147"/>
      <c r="L44" s="141"/>
      <c r="M44" s="174"/>
      <c r="N44" s="133"/>
      <c r="O44" s="142"/>
      <c r="P44" s="160"/>
      <c r="Q44" s="161"/>
      <c r="R44" s="161"/>
      <c r="S44" s="161"/>
      <c r="T44" s="161"/>
      <c r="U44" s="162"/>
    </row>
    <row r="45" spans="2:21" ht="19.5" hidden="1" thickBot="1" x14ac:dyDescent="0.35">
      <c r="B45" s="267" t="s">
        <v>127</v>
      </c>
      <c r="C45" s="270"/>
      <c r="D45" s="270"/>
      <c r="E45" s="124" t="s">
        <v>76</v>
      </c>
      <c r="F45" s="133"/>
      <c r="G45" s="133"/>
      <c r="H45" s="133"/>
      <c r="I45" s="133"/>
      <c r="J45" s="134"/>
      <c r="K45" s="147"/>
      <c r="L45" s="141"/>
      <c r="M45" s="174"/>
      <c r="N45" s="133"/>
      <c r="O45" s="142"/>
      <c r="P45" s="160"/>
      <c r="Q45" s="161"/>
      <c r="R45" s="161"/>
      <c r="S45" s="161"/>
      <c r="T45" s="161"/>
      <c r="U45" s="162"/>
    </row>
    <row r="46" spans="2:21" ht="19.5" hidden="1" thickBot="1" x14ac:dyDescent="0.35">
      <c r="B46" s="269"/>
      <c r="C46" s="271"/>
      <c r="D46" s="271"/>
      <c r="E46" s="131" t="s">
        <v>77</v>
      </c>
      <c r="F46" s="133"/>
      <c r="G46" s="133" t="s">
        <v>155</v>
      </c>
      <c r="H46" s="133"/>
      <c r="I46" s="133"/>
      <c r="J46" s="134"/>
      <c r="K46" s="150"/>
      <c r="L46" s="144"/>
      <c r="M46" s="175"/>
      <c r="N46" s="133"/>
      <c r="O46" s="142"/>
      <c r="P46" s="160"/>
      <c r="Q46" s="161"/>
      <c r="R46" s="161"/>
      <c r="S46" s="161"/>
      <c r="T46" s="161"/>
      <c r="U46" s="162"/>
    </row>
    <row r="47" spans="2:21" x14ac:dyDescent="0.3">
      <c r="B47" s="268" t="s">
        <v>128</v>
      </c>
      <c r="C47" s="270"/>
      <c r="D47" s="270"/>
      <c r="E47" s="124" t="s">
        <v>79</v>
      </c>
      <c r="F47" s="125">
        <v>0.3</v>
      </c>
      <c r="G47" s="126" t="s">
        <v>162</v>
      </c>
      <c r="H47" s="126"/>
      <c r="I47" s="126"/>
      <c r="J47" s="127"/>
      <c r="K47" s="168"/>
      <c r="L47" s="129">
        <v>7</v>
      </c>
      <c r="M47" s="166"/>
      <c r="N47" s="126"/>
      <c r="O47" s="279">
        <f>(L47*F47)+(L48*F48)</f>
        <v>8.4</v>
      </c>
      <c r="P47" s="291">
        <v>7.4</v>
      </c>
      <c r="Q47" s="291">
        <v>5.7</v>
      </c>
      <c r="R47" s="291">
        <v>5.7</v>
      </c>
      <c r="S47" s="291">
        <v>8.4</v>
      </c>
      <c r="T47" s="291"/>
      <c r="U47" s="290"/>
    </row>
    <row r="48" spans="2:21" ht="19.5" thickBot="1" x14ac:dyDescent="0.35">
      <c r="B48" s="269"/>
      <c r="C48" s="271"/>
      <c r="D48" s="271"/>
      <c r="E48" s="131" t="s">
        <v>80</v>
      </c>
      <c r="F48" s="132">
        <v>0.7</v>
      </c>
      <c r="G48" s="133" t="s">
        <v>164</v>
      </c>
      <c r="H48" s="133"/>
      <c r="I48" s="133"/>
      <c r="J48" s="134"/>
      <c r="K48" s="172"/>
      <c r="L48" s="136">
        <v>9</v>
      </c>
      <c r="M48" s="167"/>
      <c r="N48" s="133"/>
      <c r="O48" s="280"/>
      <c r="P48" s="293"/>
      <c r="Q48" s="293"/>
      <c r="R48" s="293"/>
      <c r="S48" s="293"/>
      <c r="T48" s="293"/>
      <c r="U48" s="282"/>
    </row>
    <row r="49" spans="2:14" hidden="1" x14ac:dyDescent="0.3">
      <c r="B49" s="267" t="s">
        <v>129</v>
      </c>
      <c r="C49" s="270"/>
      <c r="D49" s="270"/>
      <c r="E49" s="138" t="s">
        <v>83</v>
      </c>
      <c r="F49" s="126"/>
      <c r="G49" s="126" t="s">
        <v>164</v>
      </c>
      <c r="H49" s="126"/>
      <c r="I49" s="126"/>
      <c r="J49" s="127"/>
      <c r="K49" s="128"/>
      <c r="L49" s="129" t="s">
        <v>154</v>
      </c>
      <c r="M49" s="130"/>
      <c r="N49" s="126"/>
    </row>
    <row r="50" spans="2:14" ht="19.5" hidden="1" thickBot="1" x14ac:dyDescent="0.35">
      <c r="B50" s="269"/>
      <c r="C50" s="271"/>
      <c r="D50" s="271"/>
      <c r="E50" s="131" t="s">
        <v>84</v>
      </c>
      <c r="F50" s="133"/>
      <c r="G50" s="133" t="s">
        <v>155</v>
      </c>
      <c r="H50" s="133"/>
      <c r="I50" s="133"/>
      <c r="J50" s="134"/>
      <c r="K50" s="135"/>
      <c r="L50" s="136"/>
      <c r="M50" s="137"/>
      <c r="N50" s="133"/>
    </row>
    <row r="51" spans="2:14" ht="19.5" hidden="1" thickBot="1" x14ac:dyDescent="0.35">
      <c r="B51" s="267" t="s">
        <v>132</v>
      </c>
      <c r="C51" s="270"/>
      <c r="D51" s="270"/>
      <c r="E51" s="138" t="s">
        <v>86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2:14" ht="19.5" hidden="1" thickBot="1" x14ac:dyDescent="0.35">
      <c r="B52" s="269"/>
      <c r="C52" s="271"/>
      <c r="D52" s="271"/>
      <c r="E52" s="153" t="s">
        <v>87</v>
      </c>
      <c r="F52" s="133"/>
      <c r="G52" s="133" t="s">
        <v>155</v>
      </c>
      <c r="H52" s="133"/>
      <c r="I52" s="133"/>
      <c r="J52" s="133"/>
      <c r="K52" s="133"/>
      <c r="L52" s="133"/>
      <c r="M52" s="133"/>
      <c r="N52" s="133"/>
    </row>
    <row r="53" spans="2:14" ht="19.5" hidden="1" thickBot="1" x14ac:dyDescent="0.35">
      <c r="B53" s="268" t="s">
        <v>133</v>
      </c>
      <c r="C53" s="270"/>
      <c r="D53" s="270"/>
      <c r="E53" s="124" t="s">
        <v>130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2:14" ht="19.5" hidden="1" thickBot="1" x14ac:dyDescent="0.35">
      <c r="B54" s="269"/>
      <c r="C54" s="271"/>
      <c r="D54" s="271"/>
      <c r="E54" s="131" t="s">
        <v>131</v>
      </c>
      <c r="F54" s="133"/>
      <c r="G54" s="133"/>
      <c r="H54" s="133"/>
      <c r="I54" s="133"/>
      <c r="J54" s="133"/>
      <c r="K54" s="133"/>
      <c r="L54" s="133"/>
      <c r="M54" s="133"/>
      <c r="N54" s="133"/>
    </row>
  </sheetData>
  <mergeCells count="125">
    <mergeCell ref="U47:U48"/>
    <mergeCell ref="B4:N4"/>
    <mergeCell ref="B2:N3"/>
    <mergeCell ref="P47:P48"/>
    <mergeCell ref="Q47:Q48"/>
    <mergeCell ref="R47:R48"/>
    <mergeCell ref="S47:S48"/>
    <mergeCell ref="T47:T48"/>
    <mergeCell ref="U33:U36"/>
    <mergeCell ref="P39:P40"/>
    <mergeCell ref="Q39:Q40"/>
    <mergeCell ref="R39:R40"/>
    <mergeCell ref="S39:S40"/>
    <mergeCell ref="T39:T40"/>
    <mergeCell ref="U39:U40"/>
    <mergeCell ref="P33:P36"/>
    <mergeCell ref="Q33:Q36"/>
    <mergeCell ref="R33:R36"/>
    <mergeCell ref="S33:S36"/>
    <mergeCell ref="T33:T36"/>
    <mergeCell ref="U27:U28"/>
    <mergeCell ref="P29:P30"/>
    <mergeCell ref="Q29:Q30"/>
    <mergeCell ref="R29:R30"/>
    <mergeCell ref="S29:S30"/>
    <mergeCell ref="T29:T30"/>
    <mergeCell ref="U29:U30"/>
    <mergeCell ref="P27:P28"/>
    <mergeCell ref="Q27:Q28"/>
    <mergeCell ref="R27:R28"/>
    <mergeCell ref="S27:S28"/>
    <mergeCell ref="T27:T28"/>
    <mergeCell ref="U5:U6"/>
    <mergeCell ref="P7:P8"/>
    <mergeCell ref="Q7:Q8"/>
    <mergeCell ref="R7:R8"/>
    <mergeCell ref="S7:S8"/>
    <mergeCell ref="T7:T8"/>
    <mergeCell ref="U7:U8"/>
    <mergeCell ref="P5:P6"/>
    <mergeCell ref="Q5:Q6"/>
    <mergeCell ref="R5:R6"/>
    <mergeCell ref="S5:S6"/>
    <mergeCell ref="T5:T6"/>
    <mergeCell ref="O47:O48"/>
    <mergeCell ref="O7:O8"/>
    <mergeCell ref="O5:O6"/>
    <mergeCell ref="O27:O28"/>
    <mergeCell ref="O29:O30"/>
    <mergeCell ref="O33:O36"/>
    <mergeCell ref="O39:O40"/>
    <mergeCell ref="C37:C38"/>
    <mergeCell ref="C22:C23"/>
    <mergeCell ref="D22:D23"/>
    <mergeCell ref="C24:C26"/>
    <mergeCell ref="D24:D26"/>
    <mergeCell ref="C31:C32"/>
    <mergeCell ref="D31:D32"/>
    <mergeCell ref="D37:D38"/>
    <mergeCell ref="C16:C17"/>
    <mergeCell ref="D16:D17"/>
    <mergeCell ref="C18:C19"/>
    <mergeCell ref="D18:D19"/>
    <mergeCell ref="C20:C21"/>
    <mergeCell ref="D20:D21"/>
    <mergeCell ref="K5:N5"/>
    <mergeCell ref="C51:C52"/>
    <mergeCell ref="D51:D52"/>
    <mergeCell ref="C53:C54"/>
    <mergeCell ref="D53:D54"/>
    <mergeCell ref="C7:C8"/>
    <mergeCell ref="D7:D8"/>
    <mergeCell ref="C9:C10"/>
    <mergeCell ref="D9:D10"/>
    <mergeCell ref="C11:C13"/>
    <mergeCell ref="D11:D13"/>
    <mergeCell ref="C45:C46"/>
    <mergeCell ref="D45:D46"/>
    <mergeCell ref="C47:C48"/>
    <mergeCell ref="D47:D48"/>
    <mergeCell ref="C49:C50"/>
    <mergeCell ref="D49:D50"/>
    <mergeCell ref="C39:C40"/>
    <mergeCell ref="D39:D40"/>
    <mergeCell ref="C41:C42"/>
    <mergeCell ref="D41:D42"/>
    <mergeCell ref="C43:C44"/>
    <mergeCell ref="D43:D44"/>
    <mergeCell ref="B49:B50"/>
    <mergeCell ref="B51:B52"/>
    <mergeCell ref="B53:B54"/>
    <mergeCell ref="B37:B38"/>
    <mergeCell ref="B39:B40"/>
    <mergeCell ref="B41:B42"/>
    <mergeCell ref="B43:B44"/>
    <mergeCell ref="B45:B46"/>
    <mergeCell ref="B47:B48"/>
    <mergeCell ref="B33:B36"/>
    <mergeCell ref="C27:C28"/>
    <mergeCell ref="D27:D28"/>
    <mergeCell ref="C29:C30"/>
    <mergeCell ref="D29:D30"/>
    <mergeCell ref="B31:B32"/>
    <mergeCell ref="C33:C36"/>
    <mergeCell ref="D33:D36"/>
    <mergeCell ref="B16:B17"/>
    <mergeCell ref="B27:B28"/>
    <mergeCell ref="B29:B30"/>
    <mergeCell ref="B11:B13"/>
    <mergeCell ref="B14:B15"/>
    <mergeCell ref="B18:B19"/>
    <mergeCell ref="B20:B21"/>
    <mergeCell ref="B22:B23"/>
    <mergeCell ref="B24:B26"/>
    <mergeCell ref="C14:C15"/>
    <mergeCell ref="D14:D15"/>
    <mergeCell ref="H5:J5"/>
    <mergeCell ref="B7:B8"/>
    <mergeCell ref="B9:B10"/>
    <mergeCell ref="B5:B6"/>
    <mergeCell ref="C5:C6"/>
    <mergeCell ref="D5:D6"/>
    <mergeCell ref="E5:E6"/>
    <mergeCell ref="F5:F6"/>
    <mergeCell ref="G5:G6"/>
  </mergeCells>
  <phoneticPr fontId="1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11"/>
  <sheetViews>
    <sheetView tabSelected="1" workbookViewId="0">
      <selection activeCell="D14" sqref="D14"/>
    </sheetView>
  </sheetViews>
  <sheetFormatPr baseColWidth="10" defaultRowHeight="15" x14ac:dyDescent="0.25"/>
  <sheetData>
    <row r="2" spans="2:12" ht="15.75" thickBot="1" x14ac:dyDescent="0.3"/>
    <row r="3" spans="2:12" ht="15.75" thickBot="1" x14ac:dyDescent="0.3">
      <c r="B3" s="109" t="s">
        <v>187</v>
      </c>
      <c r="C3" s="300" t="s">
        <v>91</v>
      </c>
      <c r="D3" s="300"/>
      <c r="E3" s="113" t="s">
        <v>188</v>
      </c>
      <c r="F3" s="113" t="s">
        <v>189</v>
      </c>
      <c r="G3" s="113" t="s">
        <v>190</v>
      </c>
      <c r="H3" s="113" t="s">
        <v>191</v>
      </c>
      <c r="I3" s="113" t="s">
        <v>192</v>
      </c>
      <c r="J3" s="113" t="s">
        <v>193</v>
      </c>
      <c r="K3" s="114" t="s">
        <v>194</v>
      </c>
      <c r="L3" s="2" t="s">
        <v>202</v>
      </c>
    </row>
    <row r="4" spans="2:12" x14ac:dyDescent="0.25">
      <c r="B4" s="115"/>
      <c r="C4" s="65"/>
      <c r="D4" s="65"/>
      <c r="E4" s="63"/>
      <c r="F4" s="63"/>
      <c r="G4" s="63"/>
      <c r="H4" s="63"/>
      <c r="I4" s="63"/>
      <c r="J4" s="63"/>
      <c r="K4" s="110"/>
      <c r="L4" s="2"/>
    </row>
    <row r="5" spans="2:12" x14ac:dyDescent="0.25">
      <c r="B5" s="63"/>
      <c r="C5" s="299" t="s">
        <v>195</v>
      </c>
      <c r="D5" s="299"/>
      <c r="E5" s="111">
        <f>'CSO 5º EP-1ºT'!N4</f>
        <v>7.7</v>
      </c>
      <c r="F5" s="111">
        <f>'CSO 5º EP-1ºT'!N24</f>
        <v>8.2000000000000011</v>
      </c>
      <c r="G5" s="111">
        <f>'CSO 5º EP-1ºT'!N26</f>
        <v>7.6</v>
      </c>
      <c r="H5" s="111">
        <f>'CSO 5º EP-1ºT'!N30</f>
        <v>6</v>
      </c>
      <c r="I5" s="111">
        <f>'CSO 5º EP-1ºT'!N36</f>
        <v>7.5</v>
      </c>
      <c r="J5" s="111">
        <f>'CSO 5º EP-1ºT'!N44</f>
        <v>8.4</v>
      </c>
      <c r="K5" s="112">
        <f>'CSO 5º EP-1ºT'!R4</f>
        <v>7.6090909090909093</v>
      </c>
      <c r="L5" s="110">
        <v>7</v>
      </c>
    </row>
    <row r="6" spans="2:12" x14ac:dyDescent="0.25">
      <c r="B6" s="63"/>
      <c r="C6" s="299" t="s">
        <v>196</v>
      </c>
      <c r="D6" s="299"/>
      <c r="E6" s="63"/>
      <c r="F6" s="63"/>
      <c r="G6" s="63"/>
      <c r="H6" s="63"/>
      <c r="I6" s="63"/>
      <c r="J6" s="63"/>
      <c r="K6" s="110"/>
      <c r="L6" s="110"/>
    </row>
    <row r="7" spans="2:12" x14ac:dyDescent="0.25">
      <c r="B7" s="63"/>
      <c r="C7" s="299" t="s">
        <v>197</v>
      </c>
      <c r="D7" s="299"/>
      <c r="E7" s="63"/>
      <c r="F7" s="63"/>
      <c r="G7" s="63"/>
      <c r="H7" s="63"/>
      <c r="I7" s="63"/>
      <c r="J7" s="63"/>
      <c r="K7" s="110"/>
      <c r="L7" s="110"/>
    </row>
    <row r="8" spans="2:12" x14ac:dyDescent="0.25">
      <c r="B8" s="63"/>
      <c r="C8" s="299" t="s">
        <v>198</v>
      </c>
      <c r="D8" s="299"/>
      <c r="E8" s="63"/>
      <c r="F8" s="63"/>
      <c r="G8" s="63"/>
      <c r="H8" s="63"/>
      <c r="I8" s="63"/>
      <c r="J8" s="63"/>
      <c r="K8" s="110"/>
      <c r="L8" s="110"/>
    </row>
    <row r="9" spans="2:12" x14ac:dyDescent="0.25">
      <c r="B9" s="63"/>
      <c r="C9" s="299" t="s">
        <v>199</v>
      </c>
      <c r="D9" s="299"/>
      <c r="E9" s="63"/>
      <c r="F9" s="63"/>
      <c r="G9" s="63"/>
      <c r="H9" s="63"/>
      <c r="I9" s="63"/>
      <c r="J9" s="63"/>
      <c r="K9" s="110"/>
      <c r="L9" s="110"/>
    </row>
    <row r="10" spans="2:12" x14ac:dyDescent="0.25">
      <c r="B10" s="63"/>
      <c r="C10" s="299" t="s">
        <v>200</v>
      </c>
      <c r="D10" s="299"/>
      <c r="E10" s="63"/>
      <c r="F10" s="63"/>
      <c r="G10" s="63"/>
      <c r="H10" s="63"/>
      <c r="I10" s="63"/>
      <c r="J10" s="63"/>
      <c r="K10" s="110"/>
      <c r="L10" s="110"/>
    </row>
    <row r="11" spans="2:12" x14ac:dyDescent="0.25">
      <c r="B11" s="63"/>
      <c r="C11" s="299" t="s">
        <v>201</v>
      </c>
      <c r="D11" s="299"/>
      <c r="E11" s="63"/>
      <c r="F11" s="63"/>
      <c r="G11" s="63"/>
      <c r="H11" s="63"/>
      <c r="I11" s="63"/>
      <c r="J11" s="63"/>
      <c r="K11" s="110"/>
      <c r="L11" s="110"/>
    </row>
  </sheetData>
  <mergeCells count="8">
    <mergeCell ref="C11:D11"/>
    <mergeCell ref="C3:D3"/>
    <mergeCell ref="C5:D5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3:Q21"/>
  <sheetViews>
    <sheetView zoomScale="140" zoomScaleNormal="140" workbookViewId="0">
      <selection activeCell="R10" sqref="R10"/>
    </sheetView>
  </sheetViews>
  <sheetFormatPr baseColWidth="10" defaultRowHeight="15" x14ac:dyDescent="0.25"/>
  <cols>
    <col min="3" max="3" width="13" customWidth="1"/>
    <col min="4" max="4" width="13.42578125" customWidth="1"/>
    <col min="5" max="6" width="13.28515625" customWidth="1"/>
    <col min="7" max="7" width="13.42578125" customWidth="1"/>
    <col min="8" max="8" width="11.42578125" customWidth="1"/>
    <col min="9" max="9" width="9.7109375" customWidth="1"/>
    <col min="10" max="10" width="13.28515625" customWidth="1"/>
    <col min="11" max="11" width="6.85546875" customWidth="1"/>
    <col min="12" max="12" width="7.140625" customWidth="1"/>
    <col min="14" max="14" width="11.42578125" customWidth="1"/>
    <col min="16" max="16" width="11.28515625" customWidth="1"/>
    <col min="17" max="17" width="7" customWidth="1"/>
  </cols>
  <sheetData>
    <row r="3" spans="3:17" ht="15.75" thickBot="1" x14ac:dyDescent="0.3"/>
    <row r="4" spans="3:17" ht="48" thickBot="1" x14ac:dyDescent="0.3">
      <c r="C4" s="85"/>
      <c r="D4" s="86" t="s">
        <v>166</v>
      </c>
      <c r="E4" s="86" t="s">
        <v>167</v>
      </c>
      <c r="F4" s="86" t="s">
        <v>168</v>
      </c>
      <c r="G4" s="86" t="s">
        <v>169</v>
      </c>
      <c r="H4" s="86"/>
      <c r="I4" s="86" t="s">
        <v>170</v>
      </c>
      <c r="J4" s="86" t="s">
        <v>171</v>
      </c>
    </row>
    <row r="5" spans="3:17" ht="16.5" thickBot="1" x14ac:dyDescent="0.3">
      <c r="C5" s="87" t="s">
        <v>172</v>
      </c>
      <c r="D5" s="88">
        <v>6</v>
      </c>
      <c r="E5" s="88">
        <v>7.1</v>
      </c>
      <c r="F5" s="88"/>
      <c r="G5" s="88"/>
      <c r="H5" s="88"/>
      <c r="I5" s="88"/>
      <c r="J5" s="88"/>
    </row>
    <row r="6" spans="3:17" ht="16.5" thickBot="1" x14ac:dyDescent="0.3">
      <c r="C6" s="87" t="s">
        <v>173</v>
      </c>
      <c r="D6" s="88">
        <v>7.5</v>
      </c>
      <c r="E6" s="88">
        <v>4.2</v>
      </c>
      <c r="F6" s="88"/>
      <c r="G6" s="88"/>
      <c r="H6" s="88"/>
      <c r="I6" s="88"/>
      <c r="J6" s="88"/>
    </row>
    <row r="7" spans="3:17" ht="16.5" thickBot="1" x14ac:dyDescent="0.3">
      <c r="C7" s="87" t="s">
        <v>174</v>
      </c>
      <c r="D7" s="88">
        <v>3</v>
      </c>
      <c r="E7" s="88"/>
      <c r="F7" s="88"/>
      <c r="G7" s="88"/>
      <c r="H7" s="88"/>
      <c r="I7" s="88"/>
      <c r="J7" s="88"/>
    </row>
    <row r="8" spans="3:17" ht="16.5" thickBot="1" x14ac:dyDescent="0.3">
      <c r="C8" s="87" t="s">
        <v>161</v>
      </c>
      <c r="D8" s="89" t="s">
        <v>161</v>
      </c>
      <c r="E8" s="89"/>
      <c r="F8" s="89"/>
      <c r="G8" s="89"/>
      <c r="H8" s="89"/>
      <c r="I8" s="89"/>
      <c r="J8" s="89"/>
    </row>
    <row r="9" spans="3:17" ht="16.5" thickBot="1" x14ac:dyDescent="0.3">
      <c r="C9" s="87" t="s">
        <v>175</v>
      </c>
      <c r="D9" s="88">
        <v>5.6</v>
      </c>
      <c r="E9" s="89"/>
      <c r="F9" s="89"/>
      <c r="G9" s="89"/>
      <c r="H9" s="89"/>
      <c r="I9" s="89"/>
      <c r="J9" s="89"/>
    </row>
    <row r="14" spans="3:17" ht="15.75" thickBot="1" x14ac:dyDescent="0.3"/>
    <row r="15" spans="3:17" ht="48" thickBot="1" x14ac:dyDescent="0.3">
      <c r="C15" s="85"/>
      <c r="D15" s="86" t="s">
        <v>176</v>
      </c>
      <c r="E15" s="86" t="s">
        <v>177</v>
      </c>
      <c r="F15" s="86" t="s">
        <v>178</v>
      </c>
      <c r="G15" s="90" t="s">
        <v>184</v>
      </c>
      <c r="H15" s="90" t="s">
        <v>186</v>
      </c>
      <c r="I15" s="86" t="s">
        <v>180</v>
      </c>
      <c r="J15" s="86" t="s">
        <v>158</v>
      </c>
      <c r="K15" s="85" t="s">
        <v>181</v>
      </c>
      <c r="L15" s="86" t="s">
        <v>182</v>
      </c>
      <c r="M15" s="97" t="s">
        <v>185</v>
      </c>
      <c r="N15" s="100" t="s">
        <v>186</v>
      </c>
      <c r="O15" s="108" t="s">
        <v>183</v>
      </c>
      <c r="P15" s="102" t="s">
        <v>186</v>
      </c>
      <c r="Q15" s="98" t="s">
        <v>179</v>
      </c>
    </row>
    <row r="16" spans="3:17" ht="16.5" thickBot="1" x14ac:dyDescent="0.3">
      <c r="C16" s="87" t="s">
        <v>172</v>
      </c>
      <c r="D16" s="88">
        <v>6</v>
      </c>
      <c r="E16" s="88">
        <v>7.1</v>
      </c>
      <c r="F16" s="88">
        <v>8</v>
      </c>
      <c r="G16" s="91">
        <f>SUM(D16:F16)</f>
        <v>21.1</v>
      </c>
      <c r="H16" s="103">
        <f>SUM(D16:F16)/6</f>
        <v>3.5166666666666671</v>
      </c>
      <c r="I16" s="88">
        <v>6</v>
      </c>
      <c r="J16" s="88">
        <v>8</v>
      </c>
      <c r="K16" s="88">
        <v>5</v>
      </c>
      <c r="L16" s="88">
        <v>10</v>
      </c>
      <c r="M16" s="93">
        <f>SUM(I16:L16)</f>
        <v>29</v>
      </c>
      <c r="N16" s="106">
        <f>SUM(I16:L16)/13.33</f>
        <v>2.1755438859714928</v>
      </c>
      <c r="O16" s="95">
        <v>10</v>
      </c>
      <c r="P16" s="95">
        <f>O16/5</f>
        <v>2</v>
      </c>
      <c r="Q16" s="107">
        <f>SUM(H16+N16+P16)</f>
        <v>7.6922105526381603</v>
      </c>
    </row>
    <row r="17" spans="3:17" ht="16.5" thickBot="1" x14ac:dyDescent="0.3">
      <c r="C17" s="87" t="s">
        <v>173</v>
      </c>
      <c r="D17" s="88">
        <v>7.5</v>
      </c>
      <c r="E17" s="88">
        <v>4.2</v>
      </c>
      <c r="F17" s="88"/>
      <c r="G17" s="91"/>
      <c r="H17" s="91"/>
      <c r="I17" s="88"/>
      <c r="J17" s="88"/>
      <c r="K17" s="88"/>
      <c r="L17" s="88"/>
      <c r="M17" s="93"/>
      <c r="N17" s="93"/>
      <c r="O17" s="95"/>
      <c r="P17" s="101"/>
      <c r="Q17" s="84"/>
    </row>
    <row r="18" spans="3:17" ht="16.5" thickBot="1" x14ac:dyDescent="0.3">
      <c r="C18" s="87" t="s">
        <v>174</v>
      </c>
      <c r="D18" s="88">
        <v>3</v>
      </c>
      <c r="E18" s="88"/>
      <c r="F18" s="88"/>
      <c r="G18" s="91"/>
      <c r="H18" s="91"/>
      <c r="I18" s="88"/>
      <c r="J18" s="88"/>
      <c r="K18" s="88"/>
      <c r="L18" s="88"/>
      <c r="M18" s="93"/>
      <c r="N18" s="93"/>
      <c r="O18" s="95"/>
      <c r="P18" s="104"/>
      <c r="Q18" s="99"/>
    </row>
    <row r="19" spans="3:17" ht="16.5" thickBot="1" x14ac:dyDescent="0.3">
      <c r="C19" s="87" t="s">
        <v>161</v>
      </c>
      <c r="D19" s="89" t="s">
        <v>161</v>
      </c>
      <c r="E19" s="89"/>
      <c r="F19" s="89"/>
      <c r="G19" s="92"/>
      <c r="H19" s="92"/>
      <c r="I19" s="89"/>
      <c r="J19" s="89"/>
      <c r="K19" s="89"/>
      <c r="L19" s="89"/>
      <c r="M19" s="94"/>
      <c r="N19" s="94"/>
      <c r="O19" s="96"/>
      <c r="P19" s="96"/>
      <c r="Q19" s="99"/>
    </row>
    <row r="20" spans="3:17" ht="16.5" thickBot="1" x14ac:dyDescent="0.3">
      <c r="C20" s="87" t="s">
        <v>175</v>
      </c>
      <c r="D20" s="88">
        <v>5.6</v>
      </c>
      <c r="E20" s="89"/>
      <c r="F20" s="89"/>
      <c r="G20" s="92"/>
      <c r="H20" s="92"/>
      <c r="I20" s="89"/>
      <c r="J20" s="89"/>
      <c r="K20" s="89"/>
      <c r="L20" s="89"/>
      <c r="M20" s="94"/>
      <c r="N20" s="94"/>
      <c r="O20" s="96"/>
      <c r="P20" s="96"/>
      <c r="Q20" s="83"/>
    </row>
    <row r="21" spans="3:17" s="11" customFormat="1" x14ac:dyDescent="0.25">
      <c r="G21" s="105">
        <v>0.5</v>
      </c>
      <c r="H21" s="105"/>
      <c r="M21" s="105">
        <v>0.3</v>
      </c>
      <c r="N21" s="105"/>
      <c r="O21" s="105">
        <v>0.2</v>
      </c>
      <c r="P21" s="105"/>
      <c r="Q21" s="105"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E98B432665C748B219EE6E0198471E" ma:contentTypeVersion="6" ma:contentTypeDescription="Crear nuevo documento." ma:contentTypeScope="" ma:versionID="b35bc198e44fdd4ea8d2d103c2f93ae5">
  <xsd:schema xmlns:xsd="http://www.w3.org/2001/XMLSchema" xmlns:xs="http://www.w3.org/2001/XMLSchema" xmlns:p="http://schemas.microsoft.com/office/2006/metadata/properties" xmlns:ns2="04e3a48a-e843-4d65-9196-c029df5ea572" xmlns:ns3="df78307d-254e-4238-bede-e1732a3f0ca5" targetNamespace="http://schemas.microsoft.com/office/2006/metadata/properties" ma:root="true" ma:fieldsID="c591436435e25ab1b1c01cd0798fbf44" ns2:_="" ns3:_="">
    <xsd:import namespace="04e3a48a-e843-4d65-9196-c029df5ea572"/>
    <xsd:import namespace="df78307d-254e-4238-bede-e1732a3f0c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3a48a-e843-4d65-9196-c029df5ea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8307d-254e-4238-bede-e1732a3f0ca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781CF2-CD45-4E9A-8DE5-A3932388A2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3a48a-e843-4d65-9196-c029df5ea572"/>
    <ds:schemaRef ds:uri="df78307d-254e-4238-bede-e1732a3f0c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BAA833-5BCF-47BB-B38F-03AA682BEB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B34ECC-3DDB-4C84-81A1-8E9B90E06222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df78307d-254e-4238-bede-e1732a3f0ca5"/>
    <ds:schemaRef ds:uri="04e3a48a-e843-4d65-9196-c029df5ea57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Plantilla</vt:lpstr>
      <vt:lpstr>CSO 5º EP</vt:lpstr>
      <vt:lpstr>CSO 5º EP-1ºT</vt:lpstr>
      <vt:lpstr>Calificación criterio</vt:lpstr>
      <vt:lpstr>Cuaderno notas alumno</vt:lpstr>
      <vt:lpstr>Comparación</vt:lpstr>
    </vt:vector>
  </TitlesOfParts>
  <Manager/>
  <Company>JCyL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Blas Manuel Galindo Martin</dc:creator>
  <cp:keywords/>
  <dc:description/>
  <cp:lastModifiedBy>aemlocal</cp:lastModifiedBy>
  <cp:revision/>
  <dcterms:created xsi:type="dcterms:W3CDTF">2022-10-26T09:36:44Z</dcterms:created>
  <dcterms:modified xsi:type="dcterms:W3CDTF">2024-02-06T18:12:34Z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0x01010031E98B432665C748B219EE6E0198471E</vt:lpwstr>
  </property>
</Properties>
</file>